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БЮДЖЕТА'!$A$8:$G$8</definedName>
    <definedName name="_xlnm.Print_Titles" localSheetId="0">'БЕЗ УЧЕТА СЧЕТОВ БЮДЖЕТА'!$8:$8</definedName>
    <definedName name="_xlnm.Print_Area" localSheetId="0">'БЕЗ УЧЕТА СЧЕТОВ БЮДЖЕТА'!$A$1:$G$203</definedName>
  </definedNames>
  <calcPr fullCalcOnLoad="1"/>
</workbook>
</file>

<file path=xl/sharedStrings.xml><?xml version="1.0" encoding="utf-8"?>
<sst xmlns="http://schemas.openxmlformats.org/spreadsheetml/2006/main" count="406" uniqueCount="309">
  <si>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</si>
  <si>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</si>
  <si>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</si>
  <si>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</si>
  <si>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</si>
  <si>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</si>
  <si>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</si>
  <si>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</si>
  <si>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</si>
  <si>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</si>
  <si>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</si>
  <si>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</si>
  <si>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</si>
  <si>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</si>
  <si>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</si>
  <si>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</si>
  <si>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</si>
  <si>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</si>
  <si>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</si>
  <si>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</si>
  <si>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</si>
  <si>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</si>
  <si>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</si>
  <si>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</si>
  <si>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</si>
  <si>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</si>
  <si>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</si>
  <si>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</si>
  <si>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</si>
  <si>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</si>
  <si>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</si>
  <si>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</si>
  <si>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</si>
  <si>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</si>
  <si>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</si>
  <si>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</si>
  <si>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</si>
  <si>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</si>
  <si>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</si>
  <si>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</si>
  <si>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</si>
  <si>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</si>
  <si>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</si>
  <si>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</si>
  <si>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</si>
  <si>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</si>
  <si>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</si>
  <si>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</si>
  <si>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</si>
  <si>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</si>
  <si>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</si>
  <si>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</si>
  <si>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</si>
  <si>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</si>
  <si>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</si>
  <si>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</si>
  <si>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</si>
  <si>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</si>
  <si>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</si>
  <si>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</si>
  <si>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</si>
  <si>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</si>
  <si>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</si>
  <si>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</si>
  <si>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</si>
  <si>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</si>
  <si>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</si>
  <si>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</si>
  <si>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</si>
  <si>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</si>
  <si>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</si>
  <si>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</si>
  <si>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</si>
  <si>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</si>
  <si>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</si>
  <si>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</si>
  <si>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</si>
  <si>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</si>
  <si>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</si>
  <si>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</si>
  <si>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</si>
  <si>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</si>
  <si>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</si>
  <si>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</si>
  <si>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</si>
  <si>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</si>
  <si>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</si>
  <si>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</si>
  <si>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</si>
  <si>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</si>
  <si>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</si>
  <si>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</si>
  <si>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</si>
  <si>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</si>
  <si>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</si>
  <si>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</si>
  <si>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</si>
  <si>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</si>
  <si>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</si>
  <si>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</si>
  <si>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</si>
  <si>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</si>
  <si>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</si>
  <si>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</si>
  <si>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</si>
  <si>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</si>
  <si>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</si>
  <si>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</si>
  <si>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</si>
  <si>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</si>
  <si>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</si>
  <si>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</si>
  <si>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</si>
  <si>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</si>
  <si>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</si>
  <si>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</si>
  <si>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</si>
  <si>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</si>
  <si>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</si>
  <si>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</si>
  <si>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</si>
  <si>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</si>
  <si>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</si>
  <si>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</si>
  <si>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</si>
  <si>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</si>
  <si>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</si>
  <si>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</si>
  <si>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</si>
  <si>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</si>
  <si>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</si>
  <si>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</si>
  <si>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</si>
  <si>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</si>
  <si>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</si>
  <si>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</si>
  <si>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</si>
  <si>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</si>
  <si>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</si>
  <si>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</si>
  <si>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</si>
  <si>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</si>
  <si>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</si>
  <si>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</si>
  <si>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</si>
  <si>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</si>
  <si>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</si>
  <si>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</si>
  <si>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</si>
  <si>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</si>
  <si>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</si>
  <si>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</si>
  <si>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</si>
  <si>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</si>
  <si>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</si>
  <si>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</si>
  <si>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</si>
  <si>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</si>
  <si>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</si>
  <si>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</si>
  <si>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</si>
  <si>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</si>
  <si>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</si>
  <si>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</si>
  <si>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</si>
  <si>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</si>
  <si>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</si>
  <si>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</si>
  <si>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</si>
  <si>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</si>
  <si>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</si>
  <si>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</si>
  <si>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</si>
  <si>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</si>
  <si>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</si>
  <si>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</si>
  <si>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</si>
  <si>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</si>
  <si>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</si>
  <si>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</si>
  <si>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</si>
  <si>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</si>
  <si>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</si>
  <si>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</si>
  <si>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</si>
  <si>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</si>
  <si>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</si>
  <si>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</si>
  <si>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</si>
  <si>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</si>
  <si>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</si>
  <si>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</si>
  <si>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</si>
  <si>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</si>
  <si>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</si>
  <si>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</si>
  <si>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</si>
  <si>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</si>
  <si>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</si>
  <si>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</si>
  <si>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</si>
  <si>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</si>
  <si>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</si>
  <si>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</si>
  <si>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</si>
  <si>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</si>
  <si>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</si>
  <si>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</si>
  <si>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</si>
  <si>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</si>
  <si>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</si>
  <si>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</si>
  <si>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</si>
  <si>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</si>
  <si>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</si>
  <si>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</si>
  <si>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</si>
  <si>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</si>
  <si>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</si>
  <si>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</si>
  <si>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</si>
  <si>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</si>
  <si>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</si>
  <si>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</si>
  <si>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</si>
  <si>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</si>
  <si>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</si>
  <si>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</si>
  <si>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</si>
  <si>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</si>
  <si>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</si>
  <si>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</si>
  <si>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</si>
  <si>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</si>
  <si>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</si>
  <si>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</si>
  <si>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</si>
  <si>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</si>
  <si>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</si>
  <si>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</si>
  <si>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</si>
  <si>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</si>
  <si>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</si>
  <si>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</si>
  <si>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</si>
  <si>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</si>
  <si>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</si>
  <si>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</si>
  <si>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</si>
  <si>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</si>
  <si>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</si>
  <si>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</si>
  <si>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</si>
  <si>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</si>
  <si>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</si>
  <si>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</si>
  <si>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</si>
  <si>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</si>
  <si>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</si>
  <si>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</si>
  <si>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</si>
  <si>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</si>
  <si>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</si>
  <si>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</si>
  <si>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</si>
  <si>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</si>
  <si>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</si>
  <si>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</si>
  <si>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</si>
  <si>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</si>
  <si>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</si>
  <si>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</si>
  <si>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</si>
  <si>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</si>
  <si>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</si>
  <si>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</si>
  <si>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</si>
  <si>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</si>
  <si>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</si>
  <si>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</si>
  <si>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</si>
  <si>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</si>
  <si>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</si>
  <si>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</si>
  <si>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</si>
  <si>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</si>
  <si>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</si>
  <si>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</si>
  <si>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</si>
  <si>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</si>
  <si>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</si>
  <si>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</si>
  <si>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</si>
  <si>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</si>
  <si>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</si>
  <si>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</si>
  <si>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</si>
  <si>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</si>
  <si>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</si>
  <si>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</si>
  <si>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</si>
  <si>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</si>
  <si>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Исполнено</t>
  </si>
  <si>
    <t>% Исполнения</t>
  </si>
  <si>
    <t>999995930F</t>
  </si>
  <si>
    <t>0310053030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</si>
  <si>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</si>
  <si>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Приложение 4 к решению </t>
  </si>
  <si>
    <t>№ 21 от 12.11.2020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</si>
</sst>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2" fontId="1" fillId="0" borderId="0" xfId="0" applyNumberFormat="1" applyFont="1" applyAlignment="1">
      <alignment/>
    </xf>
    <xf numFmtId="184" fontId="1" fillId="0" borderId="0" xfId="63" applyNumberFormat="1" applyFont="1" applyAlignment="1">
      <alignment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3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 shrinkToFit="1"/>
    </xf>
    <xf numFmtId="49" fontId="5" fillId="38" borderId="11" xfId="0" applyNumberFormat="1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5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4" fontId="39" fillId="40" borderId="0" xfId="35" applyNumberFormat="1" applyFill="1" applyBorder="1" applyProtection="1">
      <alignment horizontal="right" vertical="top" shrinkToFit="1"/>
      <protection/>
    </xf>
    <xf numFmtId="0" fontId="1" fillId="40" borderId="0" xfId="0" applyFont="1" applyFill="1" applyBorder="1" applyAlignment="1">
      <alignment horizontal="center" vertical="center"/>
    </xf>
    <xf numFmtId="171" fontId="55" fillId="40" borderId="0" xfId="63" applyFont="1" applyFill="1" applyBorder="1" applyAlignment="1" applyProtection="1">
      <alignment horizontal="center" vertical="center" shrinkToFit="1"/>
      <protection/>
    </xf>
    <xf numFmtId="4" fontId="39" fillId="40" borderId="0" xfId="35" applyNumberFormat="1" applyFill="1" applyBorder="1" applyAlignment="1" applyProtection="1">
      <alignment horizontal="center" vertical="center" shrinkToFit="1"/>
      <protection/>
    </xf>
    <xf numFmtId="171" fontId="12" fillId="40" borderId="0" xfId="6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showGridLines="0" tabSelected="1" view="pageBreakPreview" zoomScale="60" zoomScaleNormal="110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0" customWidth="1"/>
    <col min="3" max="3" width="0" style="2" hidden="1" customWidth="1"/>
    <col min="4" max="4" width="16.25390625" style="2" customWidth="1"/>
    <col min="5" max="5" width="19.375" style="2" customWidth="1"/>
    <col min="6" max="6" width="20.125" style="2" customWidth="1"/>
    <col min="7" max="7" width="16.125" style="2" customWidth="1"/>
    <col min="8" max="8" width="9.125" style="2" customWidth="1"/>
    <col min="9" max="9" width="17.00390625" style="87" customWidth="1"/>
    <col min="10" max="10" width="9.125" style="2" customWidth="1"/>
    <col min="11" max="11" width="15.625" style="2" customWidth="1"/>
    <col min="12" max="16384" width="9.125" style="2" customWidth="1"/>
  </cols>
  <sheetData>
    <row r="1" spans="2:5" ht="15.75">
      <c r="B1" s="92" t="s">
        <v>307</v>
      </c>
      <c r="C1" s="92"/>
      <c r="D1" s="92"/>
      <c r="E1" s="92"/>
    </row>
    <row r="2" spans="2:5" ht="15" customHeight="1">
      <c r="B2" s="93" t="s">
        <v>62</v>
      </c>
      <c r="C2" s="93"/>
      <c r="D2" s="93"/>
      <c r="E2" s="93"/>
    </row>
    <row r="3" spans="2:5" ht="15.75">
      <c r="B3" s="95" t="s">
        <v>308</v>
      </c>
      <c r="C3" s="96"/>
      <c r="D3" s="96"/>
      <c r="E3" s="96"/>
    </row>
    <row r="4" ht="12.75">
      <c r="B4" s="2"/>
    </row>
    <row r="5" spans="1:5" ht="30.75" customHeight="1">
      <c r="A5" s="94" t="s">
        <v>20</v>
      </c>
      <c r="B5" s="94"/>
      <c r="C5" s="94"/>
      <c r="D5" s="94"/>
      <c r="E5" s="94"/>
    </row>
    <row r="6" spans="1:5" ht="57" customHeight="1">
      <c r="A6" s="91" t="s">
        <v>220</v>
      </c>
      <c r="B6" s="91"/>
      <c r="C6" s="91"/>
      <c r="D6" s="91"/>
      <c r="E6" s="91"/>
    </row>
    <row r="7" spans="1:7" ht="15.75">
      <c r="A7" s="15"/>
      <c r="B7" s="15"/>
      <c r="C7" s="15"/>
      <c r="D7" s="15"/>
      <c r="G7" s="15" t="s">
        <v>60</v>
      </c>
    </row>
    <row r="8" spans="1:7" ht="15">
      <c r="A8" s="4" t="s">
        <v>0</v>
      </c>
      <c r="B8" s="4" t="s">
        <v>15</v>
      </c>
      <c r="C8" s="4" t="s">
        <v>1</v>
      </c>
      <c r="D8" s="4" t="s">
        <v>261</v>
      </c>
      <c r="E8" s="4" t="s">
        <v>4</v>
      </c>
      <c r="F8" s="71" t="s">
        <v>302</v>
      </c>
      <c r="G8" s="72" t="s">
        <v>303</v>
      </c>
    </row>
    <row r="9" spans="1:7" ht="25.5" customHeight="1">
      <c r="A9" s="28" t="s">
        <v>61</v>
      </c>
      <c r="B9" s="76" t="s">
        <v>2</v>
      </c>
      <c r="C9" s="77"/>
      <c r="D9" s="76" t="s">
        <v>88</v>
      </c>
      <c r="E9" s="80">
        <f>E13+E17+E57+E65+E69+E77+E82+E90+E93+E96+E103+E117+E10+E60+E54+E121+E131+E134+E137+E140+E74</f>
        <v>960485.9318899998</v>
      </c>
      <c r="F9" s="80">
        <f>F13+F17+F57+F65+F69+F77+F82+F90+F93+F96+F103+F117+F10+F60+F54+F121+F131+F134+F137+F140+F74</f>
        <v>591746.3430000001</v>
      </c>
      <c r="G9" s="73">
        <f>F9/E9*100</f>
        <v>61.60905884749286</v>
      </c>
    </row>
    <row r="10" spans="1:7" ht="33.75" customHeight="1">
      <c r="A10" s="34" t="s">
        <v>221</v>
      </c>
      <c r="B10" s="35" t="s">
        <v>68</v>
      </c>
      <c r="C10" s="36"/>
      <c r="D10" s="35" t="s">
        <v>89</v>
      </c>
      <c r="E10" s="81">
        <f>E11</f>
        <v>6355.9566</v>
      </c>
      <c r="F10" s="81">
        <f>F11</f>
        <v>6355.957</v>
      </c>
      <c r="G10" s="73">
        <f aca="true" t="shared" si="0" ref="G10:G74">F10/E10*100</f>
        <v>100.00000629330918</v>
      </c>
    </row>
    <row r="11" spans="1:7" ht="18" customHeight="1">
      <c r="A11" s="49" t="s">
        <v>16</v>
      </c>
      <c r="B11" s="37" t="s">
        <v>68</v>
      </c>
      <c r="C11" s="38"/>
      <c r="D11" s="37" t="s">
        <v>89</v>
      </c>
      <c r="E11" s="82">
        <f>E12</f>
        <v>6355.9566</v>
      </c>
      <c r="F11" s="82">
        <f>F12</f>
        <v>6355.957</v>
      </c>
      <c r="G11" s="73">
        <f t="shared" si="0"/>
        <v>100.00000629330918</v>
      </c>
    </row>
    <row r="12" spans="1:11" ht="32.25" customHeight="1">
      <c r="A12" s="21" t="s">
        <v>151</v>
      </c>
      <c r="B12" s="39" t="s">
        <v>68</v>
      </c>
      <c r="C12" s="40"/>
      <c r="D12" s="39" t="s">
        <v>150</v>
      </c>
      <c r="E12" s="83">
        <v>6355.9566</v>
      </c>
      <c r="F12" s="83">
        <v>6355.957</v>
      </c>
      <c r="G12" s="73">
        <f t="shared" si="0"/>
        <v>100.00000629330918</v>
      </c>
      <c r="I12" s="88"/>
      <c r="K12" s="86"/>
    </row>
    <row r="13" spans="1:7" ht="31.5">
      <c r="A13" s="9" t="s">
        <v>152</v>
      </c>
      <c r="B13" s="11">
        <v>951</v>
      </c>
      <c r="C13" s="8"/>
      <c r="D13" s="8" t="s">
        <v>91</v>
      </c>
      <c r="E13" s="42">
        <f>E14</f>
        <v>15639.226999999999</v>
      </c>
      <c r="F13" s="42">
        <f>F14</f>
        <v>11810.229</v>
      </c>
      <c r="G13" s="73">
        <f t="shared" si="0"/>
        <v>75.5167055251516</v>
      </c>
    </row>
    <row r="14" spans="1:7" ht="15">
      <c r="A14" s="49" t="s">
        <v>16</v>
      </c>
      <c r="B14" s="50">
        <v>951</v>
      </c>
      <c r="C14" s="51"/>
      <c r="D14" s="50" t="s">
        <v>91</v>
      </c>
      <c r="E14" s="52">
        <f>E15+E16</f>
        <v>15639.226999999999</v>
      </c>
      <c r="F14" s="52">
        <f>F15+F16</f>
        <v>11810.229</v>
      </c>
      <c r="G14" s="73">
        <f t="shared" si="0"/>
        <v>75.5167055251516</v>
      </c>
    </row>
    <row r="15" spans="1:9" ht="31.5">
      <c r="A15" s="21" t="s">
        <v>36</v>
      </c>
      <c r="B15" s="18">
        <v>951</v>
      </c>
      <c r="C15" s="20"/>
      <c r="D15" s="19" t="s">
        <v>90</v>
      </c>
      <c r="E15" s="41">
        <v>15212.96</v>
      </c>
      <c r="F15" s="41">
        <v>11383.962</v>
      </c>
      <c r="G15" s="73">
        <f t="shared" si="0"/>
        <v>74.83068383799076</v>
      </c>
      <c r="I15" s="89"/>
    </row>
    <row r="16" spans="1:9" ht="18.75">
      <c r="A16" s="21" t="s">
        <v>86</v>
      </c>
      <c r="B16" s="18">
        <v>951</v>
      </c>
      <c r="C16" s="20"/>
      <c r="D16" s="19" t="s">
        <v>222</v>
      </c>
      <c r="E16" s="41">
        <v>426.267</v>
      </c>
      <c r="F16" s="41">
        <v>426.267</v>
      </c>
      <c r="G16" s="73">
        <f t="shared" si="0"/>
        <v>100</v>
      </c>
      <c r="I16" s="89"/>
    </row>
    <row r="17" spans="1:7" ht="15.75">
      <c r="A17" s="9" t="s">
        <v>153</v>
      </c>
      <c r="B17" s="11">
        <v>953</v>
      </c>
      <c r="C17" s="8"/>
      <c r="D17" s="8" t="s">
        <v>94</v>
      </c>
      <c r="E17" s="42">
        <f>E18</f>
        <v>664578.5155699998</v>
      </c>
      <c r="F17" s="42">
        <f>F18</f>
        <v>503701.14800000004</v>
      </c>
      <c r="G17" s="73">
        <f t="shared" si="0"/>
        <v>75.79257171261135</v>
      </c>
    </row>
    <row r="18" spans="1:7" ht="25.5">
      <c r="A18" s="49" t="s">
        <v>18</v>
      </c>
      <c r="B18" s="50" t="s">
        <v>17</v>
      </c>
      <c r="C18" s="51"/>
      <c r="D18" s="50" t="s">
        <v>88</v>
      </c>
      <c r="E18" s="52">
        <f>E19+E26+E39+E48+E51+E44</f>
        <v>664578.5155699998</v>
      </c>
      <c r="F18" s="52">
        <f>F19+F26+F39+F48+F51+F44</f>
        <v>503701.14800000004</v>
      </c>
      <c r="G18" s="73">
        <f t="shared" si="0"/>
        <v>75.79257171261135</v>
      </c>
    </row>
    <row r="19" spans="1:7" ht="19.5" customHeight="1">
      <c r="A19" s="24" t="s">
        <v>50</v>
      </c>
      <c r="B19" s="12">
        <v>953</v>
      </c>
      <c r="C19" s="6"/>
      <c r="D19" s="6" t="s">
        <v>92</v>
      </c>
      <c r="E19" s="43">
        <f>E20+E22+E21+E24+E23+E25</f>
        <v>151686.70799999998</v>
      </c>
      <c r="F19" s="43">
        <f>F20+F22+F21+F24+F23+F25</f>
        <v>117752.22799999999</v>
      </c>
      <c r="G19" s="73">
        <f t="shared" si="0"/>
        <v>77.62857375743167</v>
      </c>
    </row>
    <row r="20" spans="1:9" ht="31.5">
      <c r="A20" s="17" t="s">
        <v>36</v>
      </c>
      <c r="B20" s="18">
        <v>953</v>
      </c>
      <c r="C20" s="19"/>
      <c r="D20" s="19" t="s">
        <v>93</v>
      </c>
      <c r="E20" s="41">
        <v>53000.11</v>
      </c>
      <c r="F20" s="41">
        <v>44175</v>
      </c>
      <c r="G20" s="73">
        <f t="shared" si="0"/>
        <v>83.34888361552457</v>
      </c>
      <c r="I20" s="89"/>
    </row>
    <row r="21" spans="1:9" ht="31.5">
      <c r="A21" s="21" t="s">
        <v>65</v>
      </c>
      <c r="B21" s="18">
        <v>953</v>
      </c>
      <c r="C21" s="19"/>
      <c r="D21" s="19" t="s">
        <v>95</v>
      </c>
      <c r="E21" s="41">
        <v>9000</v>
      </c>
      <c r="F21" s="41">
        <v>4374.957</v>
      </c>
      <c r="G21" s="73">
        <f t="shared" si="0"/>
        <v>48.61063333333334</v>
      </c>
      <c r="I21" s="89"/>
    </row>
    <row r="22" spans="1:9" ht="51" customHeight="1">
      <c r="A22" s="21" t="s">
        <v>51</v>
      </c>
      <c r="B22" s="18">
        <v>953</v>
      </c>
      <c r="C22" s="19"/>
      <c r="D22" s="19" t="s">
        <v>96</v>
      </c>
      <c r="E22" s="41">
        <v>88186.598</v>
      </c>
      <c r="F22" s="41">
        <v>68478.173</v>
      </c>
      <c r="G22" s="73">
        <f t="shared" si="0"/>
        <v>77.6514510742324</v>
      </c>
      <c r="I22" s="89"/>
    </row>
    <row r="23" spans="1:9" ht="51" customHeight="1">
      <c r="A23" s="26" t="s">
        <v>169</v>
      </c>
      <c r="B23" s="27">
        <v>953</v>
      </c>
      <c r="C23" s="19"/>
      <c r="D23" s="19" t="s">
        <v>191</v>
      </c>
      <c r="E23" s="41">
        <v>1500</v>
      </c>
      <c r="F23" s="41">
        <v>724.098</v>
      </c>
      <c r="G23" s="73">
        <f t="shared" si="0"/>
        <v>48.2732</v>
      </c>
      <c r="I23" s="89"/>
    </row>
    <row r="24" spans="1:7" ht="51" customHeight="1">
      <c r="A24" s="21" t="s">
        <v>178</v>
      </c>
      <c r="B24" s="18">
        <v>953</v>
      </c>
      <c r="C24" s="19"/>
      <c r="D24" s="19" t="s">
        <v>179</v>
      </c>
      <c r="E24" s="41">
        <v>0</v>
      </c>
      <c r="F24" s="41">
        <v>0</v>
      </c>
      <c r="G24" s="73">
        <v>0</v>
      </c>
    </row>
    <row r="25" spans="1:7" ht="51" customHeight="1">
      <c r="A25" s="21" t="s">
        <v>193</v>
      </c>
      <c r="B25" s="18">
        <v>953</v>
      </c>
      <c r="C25" s="19"/>
      <c r="D25" s="19" t="s">
        <v>192</v>
      </c>
      <c r="E25" s="41">
        <v>0</v>
      </c>
      <c r="F25" s="41">
        <v>0</v>
      </c>
      <c r="G25" s="73">
        <v>0</v>
      </c>
    </row>
    <row r="26" spans="1:7" ht="23.25" customHeight="1">
      <c r="A26" s="25" t="s">
        <v>52</v>
      </c>
      <c r="B26" s="12">
        <v>953</v>
      </c>
      <c r="C26" s="6"/>
      <c r="D26" s="6" t="s">
        <v>97</v>
      </c>
      <c r="E26" s="43">
        <f>E27+E29+E32+E34+E28+E30+E31+E35+E37+E38+E36+E33</f>
        <v>449205.4165</v>
      </c>
      <c r="F26" s="43">
        <f>F27+F29+F32+F34+F28+F30+F31+F35+F37+F38+F36+F33</f>
        <v>346925.90900000004</v>
      </c>
      <c r="G26" s="73">
        <f t="shared" si="0"/>
        <v>77.23101642519933</v>
      </c>
    </row>
    <row r="27" spans="1:9" ht="31.5">
      <c r="A27" s="17" t="s">
        <v>36</v>
      </c>
      <c r="B27" s="18">
        <v>953</v>
      </c>
      <c r="C27" s="19"/>
      <c r="D27" s="19" t="s">
        <v>98</v>
      </c>
      <c r="E27" s="41">
        <v>113805.87</v>
      </c>
      <c r="F27" s="41">
        <v>93329</v>
      </c>
      <c r="G27" s="73">
        <f t="shared" si="0"/>
        <v>82.00719347780567</v>
      </c>
      <c r="I27" s="89"/>
    </row>
    <row r="28" spans="1:9" ht="31.5">
      <c r="A28" s="21" t="s">
        <v>72</v>
      </c>
      <c r="B28" s="18">
        <v>953</v>
      </c>
      <c r="C28" s="19"/>
      <c r="D28" s="19" t="s">
        <v>99</v>
      </c>
      <c r="E28" s="41">
        <v>11945.633</v>
      </c>
      <c r="F28" s="41">
        <v>4402.863</v>
      </c>
      <c r="G28" s="73">
        <f t="shared" si="0"/>
        <v>36.857511025158736</v>
      </c>
      <c r="I28" s="89"/>
    </row>
    <row r="29" spans="1:9" ht="48" customHeight="1">
      <c r="A29" s="26" t="s">
        <v>53</v>
      </c>
      <c r="B29" s="27">
        <v>953</v>
      </c>
      <c r="C29" s="19"/>
      <c r="D29" s="19" t="s">
        <v>100</v>
      </c>
      <c r="E29" s="41">
        <v>278439.129</v>
      </c>
      <c r="F29" s="41">
        <v>227975.304</v>
      </c>
      <c r="G29" s="73">
        <f t="shared" si="0"/>
        <v>81.87617337360655</v>
      </c>
      <c r="I29" s="89"/>
    </row>
    <row r="30" spans="1:9" ht="48" customHeight="1">
      <c r="A30" s="26" t="s">
        <v>169</v>
      </c>
      <c r="B30" s="27">
        <v>953</v>
      </c>
      <c r="C30" s="19"/>
      <c r="D30" s="19" t="s">
        <v>170</v>
      </c>
      <c r="E30" s="41">
        <v>3000</v>
      </c>
      <c r="F30" s="41">
        <v>850.721</v>
      </c>
      <c r="G30" s="73">
        <f t="shared" si="0"/>
        <v>28.357366666666667</v>
      </c>
      <c r="I30" s="89"/>
    </row>
    <row r="31" spans="1:9" ht="48" customHeight="1">
      <c r="A31" s="26" t="s">
        <v>171</v>
      </c>
      <c r="B31" s="27">
        <v>953</v>
      </c>
      <c r="C31" s="19"/>
      <c r="D31" s="19" t="s">
        <v>172</v>
      </c>
      <c r="E31" s="41">
        <v>17872.85</v>
      </c>
      <c r="F31" s="41">
        <v>9866.602</v>
      </c>
      <c r="G31" s="73">
        <f t="shared" si="0"/>
        <v>55.20441339797515</v>
      </c>
      <c r="I31" s="89"/>
    </row>
    <row r="32" spans="1:9" ht="33" customHeight="1">
      <c r="A32" s="17" t="s">
        <v>56</v>
      </c>
      <c r="B32" s="18">
        <v>953</v>
      </c>
      <c r="C32" s="19"/>
      <c r="D32" s="19" t="s">
        <v>101</v>
      </c>
      <c r="E32" s="41">
        <v>1300</v>
      </c>
      <c r="F32" s="41">
        <v>0</v>
      </c>
      <c r="G32" s="73">
        <f t="shared" si="0"/>
        <v>0</v>
      </c>
      <c r="I32" s="89"/>
    </row>
    <row r="33" spans="1:9" ht="33" customHeight="1">
      <c r="A33" s="21" t="s">
        <v>306</v>
      </c>
      <c r="B33" s="18">
        <v>953</v>
      </c>
      <c r="C33" s="19"/>
      <c r="D33" s="19" t="s">
        <v>305</v>
      </c>
      <c r="E33" s="41"/>
      <c r="F33" s="41">
        <v>1993.747</v>
      </c>
      <c r="G33" s="73"/>
      <c r="I33" s="89"/>
    </row>
    <row r="34" spans="1:9" ht="20.25" customHeight="1">
      <c r="A34" s="21" t="s">
        <v>57</v>
      </c>
      <c r="B34" s="18">
        <v>953</v>
      </c>
      <c r="C34" s="19"/>
      <c r="D34" s="19" t="s">
        <v>102</v>
      </c>
      <c r="E34" s="41">
        <v>3629.9205</v>
      </c>
      <c r="F34" s="41">
        <v>647.02</v>
      </c>
      <c r="G34" s="73">
        <f t="shared" si="0"/>
        <v>17.82463279843181</v>
      </c>
      <c r="I34" s="89"/>
    </row>
    <row r="35" spans="1:9" ht="51.75" customHeight="1">
      <c r="A35" s="21" t="s">
        <v>176</v>
      </c>
      <c r="B35" s="18">
        <v>953</v>
      </c>
      <c r="C35" s="19"/>
      <c r="D35" s="19" t="s">
        <v>214</v>
      </c>
      <c r="E35" s="41">
        <v>3894.62</v>
      </c>
      <c r="F35" s="41">
        <v>3134.537</v>
      </c>
      <c r="G35" s="73">
        <f t="shared" si="0"/>
        <v>80.48376991850296</v>
      </c>
      <c r="I35" s="89"/>
    </row>
    <row r="36" spans="1:9" ht="51.75" customHeight="1">
      <c r="A36" s="21" t="s">
        <v>269</v>
      </c>
      <c r="B36" s="18">
        <v>953</v>
      </c>
      <c r="C36" s="19"/>
      <c r="D36" s="19" t="s">
        <v>270</v>
      </c>
      <c r="E36" s="41">
        <v>2040.993</v>
      </c>
      <c r="F36" s="41">
        <v>200</v>
      </c>
      <c r="G36" s="73">
        <f t="shared" si="0"/>
        <v>9.79915168743842</v>
      </c>
      <c r="I36" s="89"/>
    </row>
    <row r="37" spans="1:9" ht="42" customHeight="1">
      <c r="A37" s="21" t="s">
        <v>177</v>
      </c>
      <c r="B37" s="18">
        <v>953</v>
      </c>
      <c r="C37" s="19"/>
      <c r="D37" s="19" t="s">
        <v>175</v>
      </c>
      <c r="E37" s="41">
        <v>12876.401</v>
      </c>
      <c r="F37" s="41">
        <v>4390.331</v>
      </c>
      <c r="G37" s="73">
        <f t="shared" si="0"/>
        <v>34.09594808362989</v>
      </c>
      <c r="I37" s="89"/>
    </row>
    <row r="38" spans="1:9" ht="42" customHeight="1">
      <c r="A38" s="21" t="s">
        <v>195</v>
      </c>
      <c r="B38" s="18">
        <v>953</v>
      </c>
      <c r="C38" s="19"/>
      <c r="D38" s="19" t="s">
        <v>194</v>
      </c>
      <c r="E38" s="41">
        <v>400</v>
      </c>
      <c r="F38" s="41">
        <v>135.784</v>
      </c>
      <c r="G38" s="73">
        <f t="shared" si="0"/>
        <v>33.946</v>
      </c>
      <c r="I38" s="89"/>
    </row>
    <row r="39" spans="1:7" ht="31.5">
      <c r="A39" s="24" t="s">
        <v>54</v>
      </c>
      <c r="B39" s="12">
        <v>953</v>
      </c>
      <c r="C39" s="6"/>
      <c r="D39" s="6" t="s">
        <v>103</v>
      </c>
      <c r="E39" s="43">
        <f>E40+E41+E42+E43</f>
        <v>40943.32457</v>
      </c>
      <c r="F39" s="43">
        <f>F40+F41+F42+F43</f>
        <v>25831.09</v>
      </c>
      <c r="G39" s="73">
        <f t="shared" si="0"/>
        <v>63.08986940187794</v>
      </c>
    </row>
    <row r="40" spans="1:9" ht="31.5">
      <c r="A40" s="17" t="s">
        <v>55</v>
      </c>
      <c r="B40" s="18">
        <v>953</v>
      </c>
      <c r="C40" s="19"/>
      <c r="D40" s="19" t="s">
        <v>104</v>
      </c>
      <c r="E40" s="41">
        <v>30249.18</v>
      </c>
      <c r="F40" s="41">
        <v>23400</v>
      </c>
      <c r="G40" s="73">
        <f t="shared" si="0"/>
        <v>77.35746886361878</v>
      </c>
      <c r="I40" s="89"/>
    </row>
    <row r="41" spans="1:9" ht="20.25" customHeight="1">
      <c r="A41" s="21" t="s">
        <v>129</v>
      </c>
      <c r="B41" s="18">
        <v>953</v>
      </c>
      <c r="C41" s="19"/>
      <c r="D41" s="19" t="s">
        <v>130</v>
      </c>
      <c r="E41" s="41">
        <v>9994.14457</v>
      </c>
      <c r="F41" s="41">
        <v>2351.09</v>
      </c>
      <c r="G41" s="73">
        <f t="shared" si="0"/>
        <v>23.524674708602898</v>
      </c>
      <c r="I41" s="89"/>
    </row>
    <row r="42" spans="1:7" ht="52.5" customHeight="1">
      <c r="A42" s="57" t="s">
        <v>224</v>
      </c>
      <c r="B42" s="18">
        <v>953</v>
      </c>
      <c r="C42" s="19"/>
      <c r="D42" s="19" t="s">
        <v>223</v>
      </c>
      <c r="E42" s="41">
        <v>0</v>
      </c>
      <c r="F42" s="41">
        <v>0</v>
      </c>
      <c r="G42" s="73">
        <v>0</v>
      </c>
    </row>
    <row r="43" spans="1:9" ht="48" customHeight="1">
      <c r="A43" s="57" t="s">
        <v>169</v>
      </c>
      <c r="B43" s="18">
        <v>953</v>
      </c>
      <c r="C43" s="19"/>
      <c r="D43" s="19" t="s">
        <v>219</v>
      </c>
      <c r="E43" s="41">
        <v>700</v>
      </c>
      <c r="F43" s="41">
        <v>80</v>
      </c>
      <c r="G43" s="73">
        <f t="shared" si="0"/>
        <v>11.428571428571429</v>
      </c>
      <c r="I43" s="89"/>
    </row>
    <row r="44" spans="1:7" ht="20.25" customHeight="1">
      <c r="A44" s="56" t="s">
        <v>199</v>
      </c>
      <c r="B44" s="12">
        <v>953</v>
      </c>
      <c r="C44" s="6"/>
      <c r="D44" s="6" t="s">
        <v>200</v>
      </c>
      <c r="E44" s="43">
        <f>E45+E46+E47</f>
        <v>0</v>
      </c>
      <c r="F44" s="43">
        <f>F45+F46+F47</f>
        <v>0</v>
      </c>
      <c r="G44" s="73">
        <v>0</v>
      </c>
    </row>
    <row r="45" spans="1:7" ht="20.25" customHeight="1">
      <c r="A45" s="57" t="s">
        <v>201</v>
      </c>
      <c r="B45" s="18">
        <v>953</v>
      </c>
      <c r="C45" s="19"/>
      <c r="D45" s="19" t="s">
        <v>203</v>
      </c>
      <c r="E45" s="41">
        <v>0</v>
      </c>
      <c r="F45" s="41">
        <v>0</v>
      </c>
      <c r="G45" s="73">
        <v>0</v>
      </c>
    </row>
    <row r="46" spans="1:7" ht="20.25" customHeight="1">
      <c r="A46" s="57" t="s">
        <v>202</v>
      </c>
      <c r="B46" s="18">
        <v>953</v>
      </c>
      <c r="C46" s="19"/>
      <c r="D46" s="19" t="s">
        <v>204</v>
      </c>
      <c r="E46" s="41">
        <v>0</v>
      </c>
      <c r="F46" s="41">
        <v>0</v>
      </c>
      <c r="G46" s="73">
        <v>0</v>
      </c>
    </row>
    <row r="47" spans="1:7" ht="20.25" customHeight="1">
      <c r="A47" s="57" t="s">
        <v>215</v>
      </c>
      <c r="B47" s="18">
        <v>953</v>
      </c>
      <c r="C47" s="19"/>
      <c r="D47" s="19" t="s">
        <v>216</v>
      </c>
      <c r="E47" s="41">
        <v>0</v>
      </c>
      <c r="F47" s="41">
        <v>0</v>
      </c>
      <c r="G47" s="73">
        <v>0</v>
      </c>
    </row>
    <row r="48" spans="1:7" ht="31.5">
      <c r="A48" s="24" t="s">
        <v>58</v>
      </c>
      <c r="B48" s="12">
        <v>953</v>
      </c>
      <c r="C48" s="6"/>
      <c r="D48" s="6" t="s">
        <v>105</v>
      </c>
      <c r="E48" s="43">
        <f>E49+E50</f>
        <v>22743.0665</v>
      </c>
      <c r="F48" s="43">
        <f>F49+F50</f>
        <v>13191.921</v>
      </c>
      <c r="G48" s="73">
        <f t="shared" si="0"/>
        <v>58.00414381235706</v>
      </c>
    </row>
    <row r="49" spans="1:9" ht="31.5">
      <c r="A49" s="17" t="s">
        <v>25</v>
      </c>
      <c r="B49" s="18">
        <v>953</v>
      </c>
      <c r="C49" s="19"/>
      <c r="D49" s="19" t="s">
        <v>225</v>
      </c>
      <c r="E49" s="41">
        <v>22389.68</v>
      </c>
      <c r="F49" s="41">
        <v>13183.921</v>
      </c>
      <c r="G49" s="73">
        <f t="shared" si="0"/>
        <v>58.8839188411804</v>
      </c>
      <c r="I49" s="90"/>
    </row>
    <row r="50" spans="1:9" ht="15.75">
      <c r="A50" s="17" t="s">
        <v>73</v>
      </c>
      <c r="B50" s="18">
        <v>953</v>
      </c>
      <c r="C50" s="19"/>
      <c r="D50" s="19" t="s">
        <v>106</v>
      </c>
      <c r="E50" s="41">
        <v>353.3865</v>
      </c>
      <c r="F50" s="41">
        <v>8</v>
      </c>
      <c r="G50" s="73">
        <f t="shared" si="0"/>
        <v>2.263810304015575</v>
      </c>
      <c r="I50" s="89"/>
    </row>
    <row r="51" spans="1:7" ht="15.75">
      <c r="A51" s="24" t="s">
        <v>135</v>
      </c>
      <c r="B51" s="12">
        <v>953</v>
      </c>
      <c r="C51" s="6"/>
      <c r="D51" s="6" t="s">
        <v>138</v>
      </c>
      <c r="E51" s="43">
        <f>E52+E53</f>
        <v>0</v>
      </c>
      <c r="F51" s="43">
        <f>F52+F53</f>
        <v>0</v>
      </c>
      <c r="G51" s="73">
        <v>0</v>
      </c>
    </row>
    <row r="52" spans="1:7" ht="15.75">
      <c r="A52" s="17" t="s">
        <v>136</v>
      </c>
      <c r="B52" s="18">
        <v>953</v>
      </c>
      <c r="C52" s="19"/>
      <c r="D52" s="19" t="s">
        <v>137</v>
      </c>
      <c r="E52" s="41">
        <v>0</v>
      </c>
      <c r="F52" s="41">
        <v>0</v>
      </c>
      <c r="G52" s="73">
        <v>0</v>
      </c>
    </row>
    <row r="53" spans="1:7" ht="15.75">
      <c r="A53" s="17" t="s">
        <v>155</v>
      </c>
      <c r="B53" s="18">
        <v>953</v>
      </c>
      <c r="C53" s="19"/>
      <c r="D53" s="19" t="s">
        <v>139</v>
      </c>
      <c r="E53" s="41">
        <v>0</v>
      </c>
      <c r="F53" s="41">
        <v>0</v>
      </c>
      <c r="G53" s="73">
        <v>0</v>
      </c>
    </row>
    <row r="54" spans="1:7" ht="31.5">
      <c r="A54" s="7" t="s">
        <v>154</v>
      </c>
      <c r="B54" s="11">
        <v>951</v>
      </c>
      <c r="C54" s="8"/>
      <c r="D54" s="8" t="s">
        <v>107</v>
      </c>
      <c r="E54" s="42">
        <f>E55</f>
        <v>236.816</v>
      </c>
      <c r="F54" s="42">
        <f>F55</f>
        <v>168.616</v>
      </c>
      <c r="G54" s="73">
        <f t="shared" si="0"/>
        <v>71.201270184447</v>
      </c>
    </row>
    <row r="55" spans="1:7" ht="15.75">
      <c r="A55" s="49" t="s">
        <v>16</v>
      </c>
      <c r="B55" s="32">
        <v>951</v>
      </c>
      <c r="C55" s="33"/>
      <c r="D55" s="33" t="s">
        <v>107</v>
      </c>
      <c r="E55" s="44">
        <f>E56</f>
        <v>236.816</v>
      </c>
      <c r="F55" s="44">
        <f>F56</f>
        <v>168.616</v>
      </c>
      <c r="G55" s="73">
        <f t="shared" si="0"/>
        <v>71.201270184447</v>
      </c>
    </row>
    <row r="56" spans="1:9" ht="31.5">
      <c r="A56" s="21" t="s">
        <v>69</v>
      </c>
      <c r="B56" s="18">
        <v>951</v>
      </c>
      <c r="C56" s="19"/>
      <c r="D56" s="19" t="s">
        <v>226</v>
      </c>
      <c r="E56" s="41">
        <v>236.816</v>
      </c>
      <c r="F56" s="41">
        <v>168.616</v>
      </c>
      <c r="G56" s="73">
        <f t="shared" si="0"/>
        <v>71.201270184447</v>
      </c>
      <c r="I56" s="89"/>
    </row>
    <row r="57" spans="1:7" ht="34.5" customHeight="1">
      <c r="A57" s="9" t="s">
        <v>190</v>
      </c>
      <c r="B57" s="11">
        <v>951</v>
      </c>
      <c r="C57" s="8"/>
      <c r="D57" s="8" t="s">
        <v>108</v>
      </c>
      <c r="E57" s="42">
        <f>E58</f>
        <v>100</v>
      </c>
      <c r="F57" s="42">
        <f>F58</f>
        <v>0</v>
      </c>
      <c r="G57" s="73">
        <f t="shared" si="0"/>
        <v>0</v>
      </c>
    </row>
    <row r="58" spans="1:7" ht="15">
      <c r="A58" s="49" t="s">
        <v>16</v>
      </c>
      <c r="B58" s="50">
        <v>951</v>
      </c>
      <c r="C58" s="51"/>
      <c r="D58" s="50" t="s">
        <v>108</v>
      </c>
      <c r="E58" s="52">
        <f>E59</f>
        <v>100</v>
      </c>
      <c r="F58" s="52">
        <f>F59</f>
        <v>0</v>
      </c>
      <c r="G58" s="73">
        <f t="shared" si="0"/>
        <v>0</v>
      </c>
    </row>
    <row r="59" spans="1:9" ht="33" customHeight="1">
      <c r="A59" s="21" t="s">
        <v>44</v>
      </c>
      <c r="B59" s="18">
        <v>951</v>
      </c>
      <c r="C59" s="19"/>
      <c r="D59" s="19" t="s">
        <v>218</v>
      </c>
      <c r="E59" s="41">
        <v>100</v>
      </c>
      <c r="F59" s="41">
        <v>0</v>
      </c>
      <c r="G59" s="73">
        <f t="shared" si="0"/>
        <v>0</v>
      </c>
      <c r="I59" s="89"/>
    </row>
    <row r="60" spans="1:7" ht="33" customHeight="1">
      <c r="A60" s="23" t="s">
        <v>156</v>
      </c>
      <c r="B60" s="11">
        <v>951</v>
      </c>
      <c r="C60" s="8"/>
      <c r="D60" s="8" t="s">
        <v>109</v>
      </c>
      <c r="E60" s="42">
        <f>E61</f>
        <v>100</v>
      </c>
      <c r="F60" s="42">
        <f>F61</f>
        <v>59.988</v>
      </c>
      <c r="G60" s="73">
        <f t="shared" si="0"/>
        <v>59.988</v>
      </c>
    </row>
    <row r="61" spans="1:7" ht="18.75" customHeight="1">
      <c r="A61" s="49" t="s">
        <v>16</v>
      </c>
      <c r="B61" s="32">
        <v>951</v>
      </c>
      <c r="C61" s="33"/>
      <c r="D61" s="33" t="s">
        <v>109</v>
      </c>
      <c r="E61" s="44">
        <f>E62+E63+E64</f>
        <v>100</v>
      </c>
      <c r="F61" s="44">
        <f>F62+F63+F64</f>
        <v>59.988</v>
      </c>
      <c r="G61" s="73">
        <f t="shared" si="0"/>
        <v>59.988</v>
      </c>
    </row>
    <row r="62" spans="1:9" ht="33" customHeight="1">
      <c r="A62" s="17" t="s">
        <v>66</v>
      </c>
      <c r="B62" s="18">
        <v>951</v>
      </c>
      <c r="C62" s="19"/>
      <c r="D62" s="19" t="s">
        <v>227</v>
      </c>
      <c r="E62" s="41">
        <v>30</v>
      </c>
      <c r="F62" s="41">
        <v>19.988</v>
      </c>
      <c r="G62" s="73">
        <f t="shared" si="0"/>
        <v>66.62666666666667</v>
      </c>
      <c r="I62" s="89"/>
    </row>
    <row r="63" spans="1:9" ht="33" customHeight="1">
      <c r="A63" s="17" t="s">
        <v>67</v>
      </c>
      <c r="B63" s="18">
        <v>951</v>
      </c>
      <c r="C63" s="19"/>
      <c r="D63" s="19" t="s">
        <v>228</v>
      </c>
      <c r="E63" s="41">
        <v>30</v>
      </c>
      <c r="F63" s="41">
        <v>0</v>
      </c>
      <c r="G63" s="73">
        <f t="shared" si="0"/>
        <v>0</v>
      </c>
      <c r="I63" s="89"/>
    </row>
    <row r="64" spans="1:9" ht="33" customHeight="1">
      <c r="A64" s="17" t="s">
        <v>298</v>
      </c>
      <c r="B64" s="18">
        <v>951</v>
      </c>
      <c r="C64" s="19"/>
      <c r="D64" s="19" t="s">
        <v>297</v>
      </c>
      <c r="E64" s="41">
        <v>40</v>
      </c>
      <c r="F64" s="41">
        <v>40</v>
      </c>
      <c r="G64" s="73">
        <f t="shared" si="0"/>
        <v>100</v>
      </c>
      <c r="I64" s="89"/>
    </row>
    <row r="65" spans="1:7" ht="36.75" customHeight="1">
      <c r="A65" s="34" t="s">
        <v>157</v>
      </c>
      <c r="B65" s="11">
        <v>951</v>
      </c>
      <c r="C65" s="8"/>
      <c r="D65" s="8" t="s">
        <v>110</v>
      </c>
      <c r="E65" s="42">
        <f>E66</f>
        <v>50</v>
      </c>
      <c r="F65" s="42">
        <f>F66</f>
        <v>3.2</v>
      </c>
      <c r="G65" s="73">
        <f t="shared" si="0"/>
        <v>6.4</v>
      </c>
    </row>
    <row r="66" spans="1:7" ht="15">
      <c r="A66" s="49" t="s">
        <v>16</v>
      </c>
      <c r="B66" s="50">
        <v>951</v>
      </c>
      <c r="C66" s="51"/>
      <c r="D66" s="50" t="s">
        <v>110</v>
      </c>
      <c r="E66" s="52">
        <f>E67+E68</f>
        <v>50</v>
      </c>
      <c r="F66" s="52">
        <f>F67+F68</f>
        <v>3.2</v>
      </c>
      <c r="G66" s="73">
        <f t="shared" si="0"/>
        <v>6.4</v>
      </c>
    </row>
    <row r="67" spans="1:7" ht="34.5" customHeight="1">
      <c r="A67" s="17" t="s">
        <v>29</v>
      </c>
      <c r="B67" s="18">
        <v>951</v>
      </c>
      <c r="C67" s="19"/>
      <c r="D67" s="19" t="s">
        <v>230</v>
      </c>
      <c r="E67" s="41">
        <v>0</v>
      </c>
      <c r="F67" s="41">
        <v>0</v>
      </c>
      <c r="G67" s="73">
        <v>0</v>
      </c>
    </row>
    <row r="68" spans="1:9" ht="31.5">
      <c r="A68" s="17" t="s">
        <v>30</v>
      </c>
      <c r="B68" s="18">
        <v>951</v>
      </c>
      <c r="C68" s="19"/>
      <c r="D68" s="19" t="s">
        <v>229</v>
      </c>
      <c r="E68" s="41">
        <v>50</v>
      </c>
      <c r="F68" s="41">
        <v>3.2</v>
      </c>
      <c r="G68" s="73">
        <f t="shared" si="0"/>
        <v>6.4</v>
      </c>
      <c r="I68" s="89"/>
    </row>
    <row r="69" spans="1:7" ht="35.25" customHeight="1">
      <c r="A69" s="34" t="s">
        <v>158</v>
      </c>
      <c r="B69" s="11">
        <v>951</v>
      </c>
      <c r="C69" s="8"/>
      <c r="D69" s="8" t="s">
        <v>111</v>
      </c>
      <c r="E69" s="42">
        <f>E70+E72</f>
        <v>100</v>
      </c>
      <c r="F69" s="42">
        <f>F70+F72</f>
        <v>34.112</v>
      </c>
      <c r="G69" s="73">
        <f t="shared" si="0"/>
        <v>34.112</v>
      </c>
    </row>
    <row r="70" spans="1:7" ht="15">
      <c r="A70" s="49" t="s">
        <v>16</v>
      </c>
      <c r="B70" s="50">
        <v>951</v>
      </c>
      <c r="C70" s="51"/>
      <c r="D70" s="50" t="s">
        <v>111</v>
      </c>
      <c r="E70" s="52">
        <f>E71</f>
        <v>70</v>
      </c>
      <c r="F70" s="52">
        <f>F71</f>
        <v>8.228</v>
      </c>
      <c r="G70" s="73">
        <f t="shared" si="0"/>
        <v>11.754285714285714</v>
      </c>
    </row>
    <row r="71" spans="1:9" ht="49.5" customHeight="1">
      <c r="A71" s="17" t="s">
        <v>34</v>
      </c>
      <c r="B71" s="18">
        <v>951</v>
      </c>
      <c r="C71" s="19"/>
      <c r="D71" s="19" t="s">
        <v>231</v>
      </c>
      <c r="E71" s="41">
        <v>70</v>
      </c>
      <c r="F71" s="41">
        <v>8.228</v>
      </c>
      <c r="G71" s="73">
        <f t="shared" si="0"/>
        <v>11.754285714285714</v>
      </c>
      <c r="I71" s="89"/>
    </row>
    <row r="72" spans="1:7" ht="25.5" customHeight="1">
      <c r="A72" s="49" t="s">
        <v>18</v>
      </c>
      <c r="B72" s="50" t="s">
        <v>17</v>
      </c>
      <c r="C72" s="51"/>
      <c r="D72" s="50" t="s">
        <v>88</v>
      </c>
      <c r="E72" s="52">
        <f>E73</f>
        <v>30</v>
      </c>
      <c r="F72" s="52">
        <f>F73</f>
        <v>25.884</v>
      </c>
      <c r="G72" s="73">
        <f t="shared" si="0"/>
        <v>86.28</v>
      </c>
    </row>
    <row r="73" spans="1:9" ht="32.25" customHeight="1">
      <c r="A73" s="17" t="s">
        <v>281</v>
      </c>
      <c r="B73" s="18">
        <v>953</v>
      </c>
      <c r="C73" s="19"/>
      <c r="D73" s="19" t="s">
        <v>280</v>
      </c>
      <c r="E73" s="41">
        <v>30</v>
      </c>
      <c r="F73" s="41">
        <v>25.884</v>
      </c>
      <c r="G73" s="73">
        <f t="shared" si="0"/>
        <v>86.28</v>
      </c>
      <c r="I73" s="89"/>
    </row>
    <row r="74" spans="1:7" ht="15.75">
      <c r="A74" s="34" t="s">
        <v>287</v>
      </c>
      <c r="B74" s="11">
        <v>951</v>
      </c>
      <c r="C74" s="8"/>
      <c r="D74" s="8" t="s">
        <v>288</v>
      </c>
      <c r="E74" s="42">
        <f>E75</f>
        <v>700</v>
      </c>
      <c r="F74" s="42">
        <f>F75</f>
        <v>0</v>
      </c>
      <c r="G74" s="73">
        <f t="shared" si="0"/>
        <v>0</v>
      </c>
    </row>
    <row r="75" spans="1:7" ht="15">
      <c r="A75" s="49" t="s">
        <v>16</v>
      </c>
      <c r="B75" s="50">
        <v>951</v>
      </c>
      <c r="C75" s="51"/>
      <c r="D75" s="50" t="s">
        <v>288</v>
      </c>
      <c r="E75" s="52">
        <f>E76</f>
        <v>700</v>
      </c>
      <c r="F75" s="52">
        <f>F76</f>
        <v>0</v>
      </c>
      <c r="G75" s="73">
        <f aca="true" t="shared" si="1" ref="G75:G138">F75/E75*100</f>
        <v>0</v>
      </c>
    </row>
    <row r="76" spans="1:9" ht="32.25" customHeight="1">
      <c r="A76" s="47" t="s">
        <v>289</v>
      </c>
      <c r="B76" s="67">
        <v>951</v>
      </c>
      <c r="C76" s="68"/>
      <c r="D76" s="67" t="s">
        <v>290</v>
      </c>
      <c r="E76" s="69">
        <v>700</v>
      </c>
      <c r="F76" s="69">
        <v>0</v>
      </c>
      <c r="G76" s="73">
        <f t="shared" si="1"/>
        <v>0</v>
      </c>
      <c r="I76" s="89"/>
    </row>
    <row r="77" spans="1:7" ht="33" customHeight="1">
      <c r="A77" s="34" t="s">
        <v>159</v>
      </c>
      <c r="B77" s="11">
        <v>951</v>
      </c>
      <c r="C77" s="8"/>
      <c r="D77" s="8" t="s">
        <v>112</v>
      </c>
      <c r="E77" s="42">
        <f>E78</f>
        <v>18211.945</v>
      </c>
      <c r="F77" s="42">
        <f>F78</f>
        <v>0</v>
      </c>
      <c r="G77" s="73">
        <f t="shared" si="1"/>
        <v>0</v>
      </c>
    </row>
    <row r="78" spans="1:7" ht="15">
      <c r="A78" s="49" t="s">
        <v>16</v>
      </c>
      <c r="B78" s="50">
        <v>951</v>
      </c>
      <c r="C78" s="51"/>
      <c r="D78" s="50" t="s">
        <v>112</v>
      </c>
      <c r="E78" s="52">
        <f>E79+E80+E81</f>
        <v>18211.945</v>
      </c>
      <c r="F78" s="52">
        <f>F79+F80+F81</f>
        <v>0</v>
      </c>
      <c r="G78" s="73">
        <f t="shared" si="1"/>
        <v>0</v>
      </c>
    </row>
    <row r="79" spans="1:9" ht="47.25">
      <c r="A79" s="17" t="s">
        <v>35</v>
      </c>
      <c r="B79" s="18">
        <v>951</v>
      </c>
      <c r="C79" s="19"/>
      <c r="D79" s="19" t="s">
        <v>232</v>
      </c>
      <c r="E79" s="41">
        <v>2384.51262</v>
      </c>
      <c r="F79" s="41">
        <v>0</v>
      </c>
      <c r="G79" s="73">
        <f t="shared" si="1"/>
        <v>0</v>
      </c>
      <c r="I79" s="89"/>
    </row>
    <row r="80" spans="1:9" ht="78.75">
      <c r="A80" s="53" t="s">
        <v>76</v>
      </c>
      <c r="B80" s="18">
        <v>951</v>
      </c>
      <c r="C80" s="19"/>
      <c r="D80" s="19" t="s">
        <v>113</v>
      </c>
      <c r="E80" s="41">
        <v>15000</v>
      </c>
      <c r="F80" s="41">
        <v>0</v>
      </c>
      <c r="G80" s="73">
        <f t="shared" si="1"/>
        <v>0</v>
      </c>
      <c r="I80" s="89"/>
    </row>
    <row r="81" spans="1:9" ht="94.5">
      <c r="A81" s="53" t="s">
        <v>140</v>
      </c>
      <c r="B81" s="18">
        <v>951</v>
      </c>
      <c r="C81" s="19"/>
      <c r="D81" s="19" t="s">
        <v>141</v>
      </c>
      <c r="E81" s="41">
        <v>827.43238</v>
      </c>
      <c r="F81" s="41">
        <v>0</v>
      </c>
      <c r="G81" s="73">
        <f t="shared" si="1"/>
        <v>0</v>
      </c>
      <c r="I81" s="89"/>
    </row>
    <row r="82" spans="1:7" ht="66" customHeight="1">
      <c r="A82" s="34" t="s">
        <v>160</v>
      </c>
      <c r="B82" s="11">
        <v>951</v>
      </c>
      <c r="C82" s="8"/>
      <c r="D82" s="8" t="s">
        <v>114</v>
      </c>
      <c r="E82" s="42">
        <f>E83</f>
        <v>60719.055</v>
      </c>
      <c r="F82" s="42">
        <f>F83</f>
        <v>12718.601</v>
      </c>
      <c r="G82" s="73">
        <f t="shared" si="1"/>
        <v>20.946638579931786</v>
      </c>
    </row>
    <row r="83" spans="1:7" ht="15">
      <c r="A83" s="49" t="s">
        <v>16</v>
      </c>
      <c r="B83" s="50">
        <v>951</v>
      </c>
      <c r="C83" s="51"/>
      <c r="D83" s="50" t="s">
        <v>114</v>
      </c>
      <c r="E83" s="52">
        <f>E84+E88+E85+E86+E89+E87</f>
        <v>60719.055</v>
      </c>
      <c r="F83" s="52">
        <f>F84+F88+F85+F86+F89+F87</f>
        <v>12718.601</v>
      </c>
      <c r="G83" s="73">
        <f t="shared" si="1"/>
        <v>20.946638579931786</v>
      </c>
    </row>
    <row r="84" spans="1:7" ht="49.5" customHeight="1">
      <c r="A84" s="17" t="s">
        <v>33</v>
      </c>
      <c r="B84" s="18">
        <v>951</v>
      </c>
      <c r="C84" s="19"/>
      <c r="D84" s="19">
        <v>1100011610</v>
      </c>
      <c r="E84" s="41">
        <v>0</v>
      </c>
      <c r="F84" s="41">
        <v>0</v>
      </c>
      <c r="G84" s="73">
        <v>0</v>
      </c>
    </row>
    <row r="85" spans="1:9" ht="49.5" customHeight="1">
      <c r="A85" s="17" t="s">
        <v>217</v>
      </c>
      <c r="B85" s="18">
        <v>951</v>
      </c>
      <c r="C85" s="19"/>
      <c r="D85" s="19">
        <v>1100011620</v>
      </c>
      <c r="E85" s="41">
        <v>10150.315</v>
      </c>
      <c r="F85" s="41">
        <v>4121.321</v>
      </c>
      <c r="G85" s="73">
        <f t="shared" si="1"/>
        <v>40.60288769363315</v>
      </c>
      <c r="I85" s="89"/>
    </row>
    <row r="86" spans="1:9" ht="49.5" customHeight="1">
      <c r="A86" s="17" t="s">
        <v>85</v>
      </c>
      <c r="B86" s="18">
        <v>951</v>
      </c>
      <c r="C86" s="19"/>
      <c r="D86" s="19" t="s">
        <v>233</v>
      </c>
      <c r="E86" s="41">
        <v>9640.74</v>
      </c>
      <c r="F86" s="41">
        <v>8200</v>
      </c>
      <c r="G86" s="73">
        <f t="shared" si="1"/>
        <v>85.05571149102661</v>
      </c>
      <c r="I86" s="89"/>
    </row>
    <row r="87" spans="1:9" ht="49.5" customHeight="1">
      <c r="A87" s="17" t="s">
        <v>300</v>
      </c>
      <c r="B87" s="18">
        <v>951</v>
      </c>
      <c r="C87" s="19"/>
      <c r="D87" s="19" t="s">
        <v>299</v>
      </c>
      <c r="E87" s="41">
        <v>10000</v>
      </c>
      <c r="F87" s="41">
        <v>0</v>
      </c>
      <c r="G87" s="73">
        <f t="shared" si="1"/>
        <v>0</v>
      </c>
      <c r="I87" s="89"/>
    </row>
    <row r="88" spans="1:9" ht="32.25" customHeight="1">
      <c r="A88" s="53" t="s">
        <v>77</v>
      </c>
      <c r="B88" s="18">
        <v>951</v>
      </c>
      <c r="C88" s="19"/>
      <c r="D88" s="19" t="s">
        <v>115</v>
      </c>
      <c r="E88" s="41">
        <v>30000</v>
      </c>
      <c r="F88" s="41">
        <v>0</v>
      </c>
      <c r="G88" s="73">
        <f t="shared" si="1"/>
        <v>0</v>
      </c>
      <c r="I88" s="89"/>
    </row>
    <row r="89" spans="1:9" ht="66.75" customHeight="1">
      <c r="A89" s="53" t="s">
        <v>143</v>
      </c>
      <c r="B89" s="18">
        <v>951</v>
      </c>
      <c r="C89" s="19"/>
      <c r="D89" s="19" t="s">
        <v>142</v>
      </c>
      <c r="E89" s="41">
        <v>928</v>
      </c>
      <c r="F89" s="41">
        <v>397.28</v>
      </c>
      <c r="G89" s="73">
        <f t="shared" si="1"/>
        <v>42.810344827586206</v>
      </c>
      <c r="I89" s="89"/>
    </row>
    <row r="90" spans="1:7" ht="31.5">
      <c r="A90" s="34" t="s">
        <v>161</v>
      </c>
      <c r="B90" s="11">
        <v>951</v>
      </c>
      <c r="C90" s="8"/>
      <c r="D90" s="8" t="s">
        <v>116</v>
      </c>
      <c r="E90" s="42">
        <f>E91</f>
        <v>2385</v>
      </c>
      <c r="F90" s="42">
        <f>F91</f>
        <v>64.972</v>
      </c>
      <c r="G90" s="73">
        <f t="shared" si="1"/>
        <v>2.7241928721174</v>
      </c>
    </row>
    <row r="91" spans="1:7" ht="15">
      <c r="A91" s="49" t="s">
        <v>16</v>
      </c>
      <c r="B91" s="50">
        <v>951</v>
      </c>
      <c r="C91" s="51"/>
      <c r="D91" s="50" t="s">
        <v>116</v>
      </c>
      <c r="E91" s="52">
        <f>E92</f>
        <v>2385</v>
      </c>
      <c r="F91" s="52">
        <f>F92</f>
        <v>64.972</v>
      </c>
      <c r="G91" s="73">
        <f t="shared" si="1"/>
        <v>2.7241928721174</v>
      </c>
    </row>
    <row r="92" spans="1:9" ht="33.75" customHeight="1">
      <c r="A92" s="21" t="s">
        <v>41</v>
      </c>
      <c r="B92" s="18">
        <v>951</v>
      </c>
      <c r="C92" s="19"/>
      <c r="D92" s="19">
        <v>1200011610</v>
      </c>
      <c r="E92" s="41">
        <v>2385</v>
      </c>
      <c r="F92" s="41">
        <v>64.972</v>
      </c>
      <c r="G92" s="73">
        <f t="shared" si="1"/>
        <v>2.7241928721174</v>
      </c>
      <c r="I92" s="89"/>
    </row>
    <row r="93" spans="1:7" ht="15.75">
      <c r="A93" s="34" t="s">
        <v>189</v>
      </c>
      <c r="B93" s="11">
        <v>951</v>
      </c>
      <c r="C93" s="8"/>
      <c r="D93" s="8" t="s">
        <v>117</v>
      </c>
      <c r="E93" s="42">
        <f>E94</f>
        <v>50</v>
      </c>
      <c r="F93" s="42">
        <f>F94</f>
        <v>11.77</v>
      </c>
      <c r="G93" s="73">
        <f t="shared" si="1"/>
        <v>23.54</v>
      </c>
    </row>
    <row r="94" spans="1:7" ht="15">
      <c r="A94" s="49" t="s">
        <v>16</v>
      </c>
      <c r="B94" s="50">
        <v>951</v>
      </c>
      <c r="C94" s="51"/>
      <c r="D94" s="50" t="s">
        <v>117</v>
      </c>
      <c r="E94" s="52">
        <f>E95</f>
        <v>50</v>
      </c>
      <c r="F94" s="52">
        <f>F95</f>
        <v>11.77</v>
      </c>
      <c r="G94" s="73">
        <f t="shared" si="1"/>
        <v>23.54</v>
      </c>
    </row>
    <row r="95" spans="1:9" ht="31.5">
      <c r="A95" s="21" t="s">
        <v>42</v>
      </c>
      <c r="B95" s="18">
        <v>951</v>
      </c>
      <c r="C95" s="19"/>
      <c r="D95" s="19">
        <v>1300011610</v>
      </c>
      <c r="E95" s="41">
        <v>50</v>
      </c>
      <c r="F95" s="41">
        <v>11.77</v>
      </c>
      <c r="G95" s="73">
        <f t="shared" si="1"/>
        <v>23.54</v>
      </c>
      <c r="I95" s="89"/>
    </row>
    <row r="96" spans="1:7" ht="36.75" customHeight="1">
      <c r="A96" s="23" t="s">
        <v>162</v>
      </c>
      <c r="B96" s="11">
        <v>951</v>
      </c>
      <c r="C96" s="8"/>
      <c r="D96" s="8" t="s">
        <v>118</v>
      </c>
      <c r="E96" s="42">
        <f>E97+E101</f>
        <v>3121</v>
      </c>
      <c r="F96" s="42">
        <f>F97+F101</f>
        <v>1275.3369999999998</v>
      </c>
      <c r="G96" s="73">
        <f t="shared" si="1"/>
        <v>40.8630887536046</v>
      </c>
    </row>
    <row r="97" spans="1:7" ht="22.5" customHeight="1">
      <c r="A97" s="49" t="s">
        <v>16</v>
      </c>
      <c r="B97" s="50">
        <v>951</v>
      </c>
      <c r="C97" s="51"/>
      <c r="D97" s="50" t="s">
        <v>118</v>
      </c>
      <c r="E97" s="52">
        <f>E98+E99+E100</f>
        <v>3071</v>
      </c>
      <c r="F97" s="52">
        <f>F98+F99+F100</f>
        <v>1275.3369999999998</v>
      </c>
      <c r="G97" s="73">
        <f t="shared" si="1"/>
        <v>41.52839465971995</v>
      </c>
    </row>
    <row r="98" spans="1:9" ht="34.5" customHeight="1">
      <c r="A98" s="21" t="s">
        <v>45</v>
      </c>
      <c r="B98" s="18">
        <v>951</v>
      </c>
      <c r="C98" s="19"/>
      <c r="D98" s="19" t="s">
        <v>234</v>
      </c>
      <c r="E98" s="41">
        <v>2091</v>
      </c>
      <c r="F98" s="41">
        <v>774.837</v>
      </c>
      <c r="G98" s="73">
        <f t="shared" si="1"/>
        <v>37.0558106169297</v>
      </c>
      <c r="I98" s="90"/>
    </row>
    <row r="99" spans="1:9" ht="51" customHeight="1">
      <c r="A99" s="21" t="s">
        <v>293</v>
      </c>
      <c r="B99" s="18">
        <v>951</v>
      </c>
      <c r="C99" s="19"/>
      <c r="D99" s="19" t="s">
        <v>291</v>
      </c>
      <c r="E99" s="41">
        <v>950</v>
      </c>
      <c r="F99" s="41">
        <v>472.39</v>
      </c>
      <c r="G99" s="73">
        <f t="shared" si="1"/>
        <v>49.72526315789473</v>
      </c>
      <c r="I99" s="89"/>
    </row>
    <row r="100" spans="1:9" ht="47.25" customHeight="1">
      <c r="A100" s="21" t="s">
        <v>294</v>
      </c>
      <c r="B100" s="18">
        <v>951</v>
      </c>
      <c r="C100" s="19"/>
      <c r="D100" s="19" t="s">
        <v>292</v>
      </c>
      <c r="E100" s="41">
        <v>30</v>
      </c>
      <c r="F100" s="41">
        <v>28.11</v>
      </c>
      <c r="G100" s="73">
        <f t="shared" si="1"/>
        <v>93.69999999999999</v>
      </c>
      <c r="I100" s="89"/>
    </row>
    <row r="101" spans="1:7" ht="34.5" customHeight="1">
      <c r="A101" s="49" t="s">
        <v>18</v>
      </c>
      <c r="B101" s="32">
        <v>953</v>
      </c>
      <c r="C101" s="33"/>
      <c r="D101" s="33" t="s">
        <v>118</v>
      </c>
      <c r="E101" s="44">
        <f>E102</f>
        <v>50</v>
      </c>
      <c r="F101" s="44">
        <f>F102</f>
        <v>0</v>
      </c>
      <c r="G101" s="73">
        <f t="shared" si="1"/>
        <v>0</v>
      </c>
    </row>
    <row r="102" spans="1:9" ht="34.5" customHeight="1">
      <c r="A102" s="21" t="s">
        <v>86</v>
      </c>
      <c r="B102" s="47">
        <v>953</v>
      </c>
      <c r="C102" s="48"/>
      <c r="D102" s="48" t="s">
        <v>271</v>
      </c>
      <c r="E102" s="46">
        <v>50</v>
      </c>
      <c r="F102" s="46">
        <v>0</v>
      </c>
      <c r="G102" s="73">
        <f t="shared" si="1"/>
        <v>0</v>
      </c>
      <c r="I102" s="89"/>
    </row>
    <row r="103" spans="1:7" ht="21" customHeight="1">
      <c r="A103" s="23" t="s">
        <v>301</v>
      </c>
      <c r="B103" s="11">
        <v>951</v>
      </c>
      <c r="C103" s="8"/>
      <c r="D103" s="8" t="s">
        <v>119</v>
      </c>
      <c r="E103" s="42">
        <f>E104</f>
        <v>32688.65745</v>
      </c>
      <c r="F103" s="42">
        <f>F104</f>
        <v>20821.388000000003</v>
      </c>
      <c r="G103" s="73">
        <f t="shared" si="1"/>
        <v>63.69606347965815</v>
      </c>
    </row>
    <row r="104" spans="1:7" ht="21.75" customHeight="1">
      <c r="A104" s="49" t="s">
        <v>16</v>
      </c>
      <c r="B104" s="50">
        <v>951</v>
      </c>
      <c r="C104" s="51"/>
      <c r="D104" s="50" t="s">
        <v>119</v>
      </c>
      <c r="E104" s="52">
        <f>E105+E107+E115</f>
        <v>32688.65745</v>
      </c>
      <c r="F104" s="52">
        <f>F105+F107+F115</f>
        <v>20821.388000000003</v>
      </c>
      <c r="G104" s="73">
        <f t="shared" si="1"/>
        <v>63.69606347965815</v>
      </c>
    </row>
    <row r="105" spans="1:7" ht="15.75">
      <c r="A105" s="5" t="s">
        <v>21</v>
      </c>
      <c r="B105" s="12">
        <v>951</v>
      </c>
      <c r="C105" s="6"/>
      <c r="D105" s="6" t="s">
        <v>120</v>
      </c>
      <c r="E105" s="43">
        <f>E106</f>
        <v>4442.62755</v>
      </c>
      <c r="F105" s="43">
        <f>F106</f>
        <v>361.454</v>
      </c>
      <c r="G105" s="73">
        <f t="shared" si="1"/>
        <v>8.136041023740557</v>
      </c>
    </row>
    <row r="106" spans="1:9" ht="31.5">
      <c r="A106" s="21" t="s">
        <v>37</v>
      </c>
      <c r="B106" s="18">
        <v>951</v>
      </c>
      <c r="C106" s="19"/>
      <c r="D106" s="19">
        <v>1610011610</v>
      </c>
      <c r="E106" s="41">
        <v>4442.62755</v>
      </c>
      <c r="F106" s="41">
        <v>361.454</v>
      </c>
      <c r="G106" s="73">
        <f t="shared" si="1"/>
        <v>8.136041023740557</v>
      </c>
      <c r="I106" s="89"/>
    </row>
    <row r="107" spans="1:7" ht="31.5">
      <c r="A107" s="16" t="s">
        <v>38</v>
      </c>
      <c r="B107" s="12">
        <v>951</v>
      </c>
      <c r="C107" s="6"/>
      <c r="D107" s="6" t="s">
        <v>121</v>
      </c>
      <c r="E107" s="43">
        <f>SUM(E108:E114)</f>
        <v>28146.029899999998</v>
      </c>
      <c r="F107" s="43">
        <f>SUM(F108:F114)</f>
        <v>20459.934</v>
      </c>
      <c r="G107" s="73">
        <f t="shared" si="1"/>
        <v>72.69207796869426</v>
      </c>
    </row>
    <row r="108" spans="1:9" ht="31.5">
      <c r="A108" s="17" t="s">
        <v>39</v>
      </c>
      <c r="B108" s="18">
        <v>951</v>
      </c>
      <c r="C108" s="19"/>
      <c r="D108" s="19" t="s">
        <v>122</v>
      </c>
      <c r="E108" s="41">
        <v>13545.67</v>
      </c>
      <c r="F108" s="41">
        <v>10438.53</v>
      </c>
      <c r="G108" s="73">
        <f t="shared" si="1"/>
        <v>77.061747407105</v>
      </c>
      <c r="I108" s="89"/>
    </row>
    <row r="109" spans="1:9" ht="19.5" customHeight="1">
      <c r="A109" s="21" t="s">
        <v>86</v>
      </c>
      <c r="B109" s="18">
        <v>951</v>
      </c>
      <c r="C109" s="19"/>
      <c r="D109" s="19" t="s">
        <v>123</v>
      </c>
      <c r="E109" s="41">
        <v>2300</v>
      </c>
      <c r="F109" s="41">
        <v>1453.516</v>
      </c>
      <c r="G109" s="73">
        <f t="shared" si="1"/>
        <v>63.19634782608696</v>
      </c>
      <c r="I109" s="89"/>
    </row>
    <row r="110" spans="1:9" ht="31.5">
      <c r="A110" s="17" t="s">
        <v>40</v>
      </c>
      <c r="B110" s="18">
        <v>951</v>
      </c>
      <c r="C110" s="19"/>
      <c r="D110" s="19" t="s">
        <v>124</v>
      </c>
      <c r="E110" s="41">
        <v>11848.92</v>
      </c>
      <c r="F110" s="41">
        <v>8265.7</v>
      </c>
      <c r="G110" s="73">
        <f t="shared" si="1"/>
        <v>69.75910040746331</v>
      </c>
      <c r="I110" s="89"/>
    </row>
    <row r="111" spans="1:9" ht="31.5">
      <c r="A111" s="17" t="s">
        <v>267</v>
      </c>
      <c r="B111" s="18">
        <v>951</v>
      </c>
      <c r="C111" s="19"/>
      <c r="D111" s="19" t="s">
        <v>268</v>
      </c>
      <c r="E111" s="41">
        <v>297.57245</v>
      </c>
      <c r="F111" s="41">
        <v>297.572</v>
      </c>
      <c r="G111" s="73">
        <f t="shared" si="1"/>
        <v>99.9998487763232</v>
      </c>
      <c r="I111" s="89"/>
    </row>
    <row r="112" spans="1:7" ht="31.5">
      <c r="A112" s="17" t="s">
        <v>131</v>
      </c>
      <c r="B112" s="18">
        <v>951</v>
      </c>
      <c r="C112" s="19"/>
      <c r="D112" s="19" t="s">
        <v>132</v>
      </c>
      <c r="E112" s="41">
        <v>0</v>
      </c>
      <c r="F112" s="41">
        <v>0</v>
      </c>
      <c r="G112" s="73">
        <v>0</v>
      </c>
    </row>
    <row r="113" spans="1:9" ht="31.5">
      <c r="A113" s="45" t="s">
        <v>180</v>
      </c>
      <c r="B113" s="18">
        <v>951</v>
      </c>
      <c r="C113" s="19"/>
      <c r="D113" s="19" t="s">
        <v>181</v>
      </c>
      <c r="E113" s="41">
        <v>149.24745</v>
      </c>
      <c r="F113" s="41">
        <v>0</v>
      </c>
      <c r="G113" s="73">
        <f t="shared" si="1"/>
        <v>0</v>
      </c>
      <c r="I113" s="89"/>
    </row>
    <row r="114" spans="1:9" ht="47.25">
      <c r="A114" s="45" t="s">
        <v>206</v>
      </c>
      <c r="B114" s="18">
        <v>951</v>
      </c>
      <c r="C114" s="19"/>
      <c r="D114" s="19" t="s">
        <v>205</v>
      </c>
      <c r="E114" s="41">
        <v>4.62</v>
      </c>
      <c r="F114" s="41">
        <v>4.616</v>
      </c>
      <c r="G114" s="73">
        <f t="shared" si="1"/>
        <v>99.9134199134199</v>
      </c>
      <c r="I114" s="89"/>
    </row>
    <row r="115" spans="1:7" ht="31.5">
      <c r="A115" s="16" t="s">
        <v>207</v>
      </c>
      <c r="B115" s="12">
        <v>951</v>
      </c>
      <c r="C115" s="6"/>
      <c r="D115" s="6" t="s">
        <v>209</v>
      </c>
      <c r="E115" s="43">
        <f>E116</f>
        <v>100</v>
      </c>
      <c r="F115" s="43">
        <f>F116</f>
        <v>0</v>
      </c>
      <c r="G115" s="73">
        <f t="shared" si="1"/>
        <v>0</v>
      </c>
    </row>
    <row r="116" spans="1:9" ht="31.5">
      <c r="A116" s="21" t="s">
        <v>208</v>
      </c>
      <c r="B116" s="18">
        <v>951</v>
      </c>
      <c r="C116" s="19"/>
      <c r="D116" s="19" t="s">
        <v>235</v>
      </c>
      <c r="E116" s="41">
        <v>100</v>
      </c>
      <c r="F116" s="41">
        <v>0</v>
      </c>
      <c r="G116" s="73">
        <f t="shared" si="1"/>
        <v>0</v>
      </c>
      <c r="I116" s="89"/>
    </row>
    <row r="117" spans="1:7" ht="31.5">
      <c r="A117" s="34" t="s">
        <v>163</v>
      </c>
      <c r="B117" s="11">
        <v>951</v>
      </c>
      <c r="C117" s="8"/>
      <c r="D117" s="8" t="s">
        <v>125</v>
      </c>
      <c r="E117" s="42">
        <f>E118</f>
        <v>25</v>
      </c>
      <c r="F117" s="42">
        <f>F118</f>
        <v>0</v>
      </c>
      <c r="G117" s="73">
        <f t="shared" si="1"/>
        <v>0</v>
      </c>
    </row>
    <row r="118" spans="1:7" ht="15">
      <c r="A118" s="49" t="s">
        <v>16</v>
      </c>
      <c r="B118" s="50">
        <v>951</v>
      </c>
      <c r="C118" s="51"/>
      <c r="D118" s="50" t="s">
        <v>125</v>
      </c>
      <c r="E118" s="52">
        <f>E119+E120</f>
        <v>25</v>
      </c>
      <c r="F118" s="52">
        <f>F119+F120</f>
        <v>0</v>
      </c>
      <c r="G118" s="73">
        <f t="shared" si="1"/>
        <v>0</v>
      </c>
    </row>
    <row r="119" spans="1:9" ht="35.25" customHeight="1">
      <c r="A119" s="17" t="s">
        <v>31</v>
      </c>
      <c r="B119" s="18">
        <v>951</v>
      </c>
      <c r="C119" s="19"/>
      <c r="D119" s="19">
        <v>1800011610</v>
      </c>
      <c r="E119" s="41">
        <v>25</v>
      </c>
      <c r="F119" s="41">
        <v>0</v>
      </c>
      <c r="G119" s="73">
        <f t="shared" si="1"/>
        <v>0</v>
      </c>
      <c r="I119" s="89"/>
    </row>
    <row r="120" spans="1:7" ht="31.5">
      <c r="A120" s="17" t="s">
        <v>133</v>
      </c>
      <c r="B120" s="18">
        <v>951</v>
      </c>
      <c r="C120" s="19"/>
      <c r="D120" s="19" t="s">
        <v>236</v>
      </c>
      <c r="E120" s="41">
        <v>0</v>
      </c>
      <c r="F120" s="41">
        <v>0</v>
      </c>
      <c r="G120" s="73">
        <v>0</v>
      </c>
    </row>
    <row r="121" spans="1:7" ht="34.5" customHeight="1">
      <c r="A121" s="34" t="s">
        <v>164</v>
      </c>
      <c r="B121" s="11">
        <v>951</v>
      </c>
      <c r="C121" s="8"/>
      <c r="D121" s="8" t="s">
        <v>149</v>
      </c>
      <c r="E121" s="42">
        <f>E122</f>
        <v>116193.64927</v>
      </c>
      <c r="F121" s="42">
        <f>F122</f>
        <v>14186.374000000002</v>
      </c>
      <c r="G121" s="73">
        <f t="shared" si="1"/>
        <v>12.209250754346328</v>
      </c>
    </row>
    <row r="122" spans="1:7" ht="34.5" customHeight="1">
      <c r="A122" s="49" t="s">
        <v>16</v>
      </c>
      <c r="B122" s="32">
        <v>951</v>
      </c>
      <c r="C122" s="33"/>
      <c r="D122" s="33" t="s">
        <v>149</v>
      </c>
      <c r="E122" s="44">
        <f>E123+E124+E125+E126+E127+E130+E128+E129</f>
        <v>116193.64927</v>
      </c>
      <c r="F122" s="44">
        <f>F123+F124+F125+F126+F127+F130+F128+F129</f>
        <v>14186.374000000002</v>
      </c>
      <c r="G122" s="73">
        <f t="shared" si="1"/>
        <v>12.209250754346328</v>
      </c>
    </row>
    <row r="123" spans="1:9" ht="49.5" customHeight="1">
      <c r="A123" s="17" t="s">
        <v>80</v>
      </c>
      <c r="B123" s="18">
        <v>951</v>
      </c>
      <c r="C123" s="19"/>
      <c r="D123" s="19">
        <v>1900011610</v>
      </c>
      <c r="E123" s="41">
        <v>20524.06099</v>
      </c>
      <c r="F123" s="41">
        <v>3954.288</v>
      </c>
      <c r="G123" s="73">
        <f t="shared" si="1"/>
        <v>19.266596420302296</v>
      </c>
      <c r="I123" s="89"/>
    </row>
    <row r="124" spans="1:9" ht="25.5" customHeight="1">
      <c r="A124" s="17" t="s">
        <v>87</v>
      </c>
      <c r="B124" s="18">
        <v>951</v>
      </c>
      <c r="C124" s="19"/>
      <c r="D124" s="19" t="s">
        <v>237</v>
      </c>
      <c r="E124" s="41">
        <v>12200</v>
      </c>
      <c r="F124" s="41">
        <v>341.4</v>
      </c>
      <c r="G124" s="73">
        <f t="shared" si="1"/>
        <v>2.7983606557377048</v>
      </c>
      <c r="I124" s="89"/>
    </row>
    <row r="125" spans="1:9" ht="34.5" customHeight="1">
      <c r="A125" s="17" t="s">
        <v>182</v>
      </c>
      <c r="B125" s="18">
        <v>951</v>
      </c>
      <c r="C125" s="19"/>
      <c r="D125" s="19" t="s">
        <v>183</v>
      </c>
      <c r="E125" s="41">
        <v>4917.9</v>
      </c>
      <c r="F125" s="41">
        <v>3270.313</v>
      </c>
      <c r="G125" s="73">
        <f t="shared" si="1"/>
        <v>66.49815978364751</v>
      </c>
      <c r="I125" s="89"/>
    </row>
    <row r="126" spans="1:9" ht="36.75" customHeight="1">
      <c r="A126" s="17" t="s">
        <v>184</v>
      </c>
      <c r="B126" s="18">
        <v>951</v>
      </c>
      <c r="C126" s="19"/>
      <c r="D126" s="19" t="s">
        <v>185</v>
      </c>
      <c r="E126" s="41">
        <v>64000</v>
      </c>
      <c r="F126" s="41">
        <v>4309.707</v>
      </c>
      <c r="G126" s="73">
        <f t="shared" si="1"/>
        <v>6.7339171875</v>
      </c>
      <c r="I126" s="89"/>
    </row>
    <row r="127" spans="1:9" ht="47.25" customHeight="1">
      <c r="A127" s="17" t="s">
        <v>186</v>
      </c>
      <c r="B127" s="18">
        <v>951</v>
      </c>
      <c r="C127" s="19"/>
      <c r="D127" s="19" t="s">
        <v>187</v>
      </c>
      <c r="E127" s="41">
        <v>11854.07234</v>
      </c>
      <c r="F127" s="41">
        <v>2044.406</v>
      </c>
      <c r="G127" s="73">
        <f t="shared" si="1"/>
        <v>17.246444440037894</v>
      </c>
      <c r="I127" s="89"/>
    </row>
    <row r="128" spans="1:9" ht="51.75" customHeight="1">
      <c r="A128" s="17" t="s">
        <v>210</v>
      </c>
      <c r="B128" s="18">
        <v>951</v>
      </c>
      <c r="C128" s="19"/>
      <c r="D128" s="19" t="s">
        <v>211</v>
      </c>
      <c r="E128" s="41">
        <v>152.2</v>
      </c>
      <c r="F128" s="41">
        <v>101.144</v>
      </c>
      <c r="G128" s="73">
        <f t="shared" si="1"/>
        <v>66.45466491458608</v>
      </c>
      <c r="I128" s="89"/>
    </row>
    <row r="129" spans="1:9" ht="36.75" customHeight="1">
      <c r="A129" s="17" t="s">
        <v>212</v>
      </c>
      <c r="B129" s="18">
        <v>951</v>
      </c>
      <c r="C129" s="19"/>
      <c r="D129" s="19" t="s">
        <v>213</v>
      </c>
      <c r="E129" s="41">
        <v>2045.41594</v>
      </c>
      <c r="F129" s="41">
        <v>87.953</v>
      </c>
      <c r="G129" s="73">
        <f t="shared" si="1"/>
        <v>4.300005601794616</v>
      </c>
      <c r="I129" s="89"/>
    </row>
    <row r="130" spans="1:9" ht="36.75" customHeight="1">
      <c r="A130" s="17" t="s">
        <v>197</v>
      </c>
      <c r="B130" s="18">
        <v>951</v>
      </c>
      <c r="C130" s="19"/>
      <c r="D130" s="19" t="s">
        <v>196</v>
      </c>
      <c r="E130" s="41">
        <v>500</v>
      </c>
      <c r="F130" s="41">
        <v>77.163</v>
      </c>
      <c r="G130" s="73">
        <f t="shared" si="1"/>
        <v>15.432599999999999</v>
      </c>
      <c r="I130" s="89"/>
    </row>
    <row r="131" spans="1:7" ht="36.75" customHeight="1">
      <c r="A131" s="34" t="s">
        <v>165</v>
      </c>
      <c r="B131" s="11" t="s">
        <v>2</v>
      </c>
      <c r="C131" s="8"/>
      <c r="D131" s="8" t="s">
        <v>134</v>
      </c>
      <c r="E131" s="42">
        <f>E132</f>
        <v>20</v>
      </c>
      <c r="F131" s="42">
        <f>F132</f>
        <v>0</v>
      </c>
      <c r="G131" s="73">
        <f t="shared" si="1"/>
        <v>0</v>
      </c>
    </row>
    <row r="132" spans="1:7" ht="36.75" customHeight="1">
      <c r="A132" s="49" t="s">
        <v>18</v>
      </c>
      <c r="B132" s="32">
        <v>953</v>
      </c>
      <c r="C132" s="33"/>
      <c r="D132" s="33" t="s">
        <v>134</v>
      </c>
      <c r="E132" s="44">
        <f>E133</f>
        <v>20</v>
      </c>
      <c r="F132" s="44">
        <f>F133</f>
        <v>0</v>
      </c>
      <c r="G132" s="73">
        <f t="shared" si="1"/>
        <v>0</v>
      </c>
    </row>
    <row r="133" spans="1:9" ht="35.25" customHeight="1">
      <c r="A133" s="21" t="s">
        <v>86</v>
      </c>
      <c r="B133" s="47">
        <v>953</v>
      </c>
      <c r="C133" s="48"/>
      <c r="D133" s="48" t="s">
        <v>238</v>
      </c>
      <c r="E133" s="46">
        <v>20</v>
      </c>
      <c r="F133" s="46">
        <v>0</v>
      </c>
      <c r="G133" s="73">
        <f t="shared" si="1"/>
        <v>0</v>
      </c>
      <c r="I133" s="89"/>
    </row>
    <row r="134" spans="1:7" ht="29.25" customHeight="1">
      <c r="A134" s="34" t="s">
        <v>166</v>
      </c>
      <c r="B134" s="11">
        <v>951</v>
      </c>
      <c r="C134" s="8"/>
      <c r="D134" s="8" t="s">
        <v>144</v>
      </c>
      <c r="E134" s="42">
        <f>E135</f>
        <v>10033.88501</v>
      </c>
      <c r="F134" s="42">
        <f>F135</f>
        <v>4046.213</v>
      </c>
      <c r="G134" s="73">
        <f t="shared" si="1"/>
        <v>40.32548704681638</v>
      </c>
    </row>
    <row r="135" spans="1:7" ht="17.25" customHeight="1">
      <c r="A135" s="49" t="s">
        <v>16</v>
      </c>
      <c r="B135" s="32">
        <v>951</v>
      </c>
      <c r="C135" s="33"/>
      <c r="D135" s="33" t="s">
        <v>144</v>
      </c>
      <c r="E135" s="44">
        <f>E136</f>
        <v>10033.88501</v>
      </c>
      <c r="F135" s="44">
        <f>F136</f>
        <v>4046.213</v>
      </c>
      <c r="G135" s="73">
        <f t="shared" si="1"/>
        <v>40.32548704681638</v>
      </c>
    </row>
    <row r="136" spans="1:9" ht="33" customHeight="1">
      <c r="A136" s="17" t="s">
        <v>145</v>
      </c>
      <c r="B136" s="47">
        <v>951</v>
      </c>
      <c r="C136" s="48"/>
      <c r="D136" s="48">
        <v>2400011610</v>
      </c>
      <c r="E136" s="46">
        <v>10033.88501</v>
      </c>
      <c r="F136" s="46">
        <v>4046.213</v>
      </c>
      <c r="G136" s="73">
        <f t="shared" si="1"/>
        <v>40.32548704681638</v>
      </c>
      <c r="I136" s="89"/>
    </row>
    <row r="137" spans="1:7" ht="17.25" customHeight="1">
      <c r="A137" s="34" t="s">
        <v>167</v>
      </c>
      <c r="B137" s="11">
        <v>951</v>
      </c>
      <c r="C137" s="8"/>
      <c r="D137" s="8" t="s">
        <v>146</v>
      </c>
      <c r="E137" s="42">
        <f>E138</f>
        <v>10</v>
      </c>
      <c r="F137" s="42">
        <f>F138</f>
        <v>0</v>
      </c>
      <c r="G137" s="73">
        <f t="shared" si="1"/>
        <v>0</v>
      </c>
    </row>
    <row r="138" spans="1:7" ht="17.25" customHeight="1">
      <c r="A138" s="49" t="s">
        <v>16</v>
      </c>
      <c r="B138" s="32">
        <v>951</v>
      </c>
      <c r="C138" s="33"/>
      <c r="D138" s="33" t="s">
        <v>146</v>
      </c>
      <c r="E138" s="44">
        <f>E139</f>
        <v>10</v>
      </c>
      <c r="F138" s="44">
        <f>F139</f>
        <v>0</v>
      </c>
      <c r="G138" s="73">
        <f t="shared" si="1"/>
        <v>0</v>
      </c>
    </row>
    <row r="139" spans="1:9" ht="36.75" customHeight="1">
      <c r="A139" s="17" t="s">
        <v>145</v>
      </c>
      <c r="B139" s="47">
        <v>951</v>
      </c>
      <c r="C139" s="48"/>
      <c r="D139" s="48" t="s">
        <v>239</v>
      </c>
      <c r="E139" s="46">
        <v>10</v>
      </c>
      <c r="F139" s="46">
        <v>0</v>
      </c>
      <c r="G139" s="73">
        <f aca="true" t="shared" si="2" ref="G139:G203">F139/E139*100</f>
        <v>0</v>
      </c>
      <c r="I139" s="89"/>
    </row>
    <row r="140" spans="1:7" ht="17.25" customHeight="1">
      <c r="A140" s="34" t="s">
        <v>168</v>
      </c>
      <c r="B140" s="11">
        <v>951</v>
      </c>
      <c r="C140" s="8"/>
      <c r="D140" s="8" t="s">
        <v>147</v>
      </c>
      <c r="E140" s="42">
        <f>E141</f>
        <v>29167.224990000002</v>
      </c>
      <c r="F140" s="42">
        <f>F141</f>
        <v>16488.438</v>
      </c>
      <c r="G140" s="73">
        <f t="shared" si="2"/>
        <v>56.53070528873785</v>
      </c>
    </row>
    <row r="141" spans="1:7" ht="17.25" customHeight="1">
      <c r="A141" s="49" t="s">
        <v>16</v>
      </c>
      <c r="B141" s="32">
        <v>951</v>
      </c>
      <c r="C141" s="33"/>
      <c r="D141" s="33" t="s">
        <v>147</v>
      </c>
      <c r="E141" s="44">
        <f>E142+E143</f>
        <v>29167.224990000002</v>
      </c>
      <c r="F141" s="44">
        <f>F142+F143</f>
        <v>16488.438</v>
      </c>
      <c r="G141" s="73">
        <f t="shared" si="2"/>
        <v>56.53070528873785</v>
      </c>
    </row>
    <row r="142" spans="1:9" ht="38.25" customHeight="1">
      <c r="A142" s="17" t="s">
        <v>145</v>
      </c>
      <c r="B142" s="47">
        <v>951</v>
      </c>
      <c r="C142" s="48"/>
      <c r="D142" s="48" t="s">
        <v>240</v>
      </c>
      <c r="E142" s="46">
        <v>12884.468</v>
      </c>
      <c r="F142" s="46">
        <v>8166.405</v>
      </c>
      <c r="G142" s="73">
        <f t="shared" si="2"/>
        <v>63.38177874321237</v>
      </c>
      <c r="I142" s="89"/>
    </row>
    <row r="143" spans="1:9" ht="17.25" customHeight="1">
      <c r="A143" s="17" t="s">
        <v>188</v>
      </c>
      <c r="B143" s="47">
        <v>951</v>
      </c>
      <c r="C143" s="48"/>
      <c r="D143" s="48" t="s">
        <v>262</v>
      </c>
      <c r="E143" s="46">
        <v>16282.75699</v>
      </c>
      <c r="F143" s="46">
        <v>8322.033</v>
      </c>
      <c r="G143" s="73">
        <f t="shared" si="2"/>
        <v>51.109483517508416</v>
      </c>
      <c r="I143" s="89"/>
    </row>
    <row r="144" spans="1:7" ht="17.25" customHeight="1">
      <c r="A144" s="29" t="s">
        <v>22</v>
      </c>
      <c r="B144" s="76" t="s">
        <v>2</v>
      </c>
      <c r="C144" s="78"/>
      <c r="D144" s="78" t="s">
        <v>126</v>
      </c>
      <c r="E144" s="84">
        <f>E145+E194</f>
        <v>234440.78221000003</v>
      </c>
      <c r="F144" s="84">
        <f>F145+F194</f>
        <v>142665.596</v>
      </c>
      <c r="G144" s="73">
        <f t="shared" si="2"/>
        <v>60.853574474174664</v>
      </c>
    </row>
    <row r="145" spans="1:7" ht="17.25" customHeight="1">
      <c r="A145" s="49" t="s">
        <v>16</v>
      </c>
      <c r="B145" s="50">
        <v>951</v>
      </c>
      <c r="C145" s="51"/>
      <c r="D145" s="50" t="s">
        <v>245</v>
      </c>
      <c r="E145" s="79">
        <f>E146+E147+E150+E154+E157+E158+E170+E179+E182+E187+E189+E191+E176+E152+E156+E172+E174+E184</f>
        <v>230242.29919000002</v>
      </c>
      <c r="F145" s="79">
        <f>F146+F147+F150+F154+F157+F158+F170+F179+F182+F187+F189+F191+F176+F152+F156+F172+F174+F184</f>
        <v>140616.091</v>
      </c>
      <c r="G145" s="73">
        <f t="shared" si="2"/>
        <v>61.07309190999744</v>
      </c>
    </row>
    <row r="146" spans="1:9" ht="39" customHeight="1">
      <c r="A146" s="74" t="s">
        <v>23</v>
      </c>
      <c r="B146" s="47">
        <v>951</v>
      </c>
      <c r="C146" s="48"/>
      <c r="D146" s="48" t="s">
        <v>275</v>
      </c>
      <c r="E146" s="46">
        <v>2756.9</v>
      </c>
      <c r="F146" s="46">
        <v>1838.299</v>
      </c>
      <c r="G146" s="73">
        <f t="shared" si="2"/>
        <v>66.67993035655991</v>
      </c>
      <c r="I146" s="89"/>
    </row>
    <row r="147" spans="1:7" ht="35.25" customHeight="1">
      <c r="A147" s="7" t="s">
        <v>5</v>
      </c>
      <c r="B147" s="11">
        <v>951</v>
      </c>
      <c r="C147" s="8"/>
      <c r="D147" s="8" t="s">
        <v>245</v>
      </c>
      <c r="E147" s="42">
        <f>E148+E149</f>
        <v>6207.8</v>
      </c>
      <c r="F147" s="42">
        <f>F148+F149</f>
        <v>3722.642</v>
      </c>
      <c r="G147" s="73">
        <f t="shared" si="2"/>
        <v>59.96717033409581</v>
      </c>
    </row>
    <row r="148" spans="1:9" ht="31.5">
      <c r="A148" s="30" t="s">
        <v>78</v>
      </c>
      <c r="B148" s="31">
        <v>951</v>
      </c>
      <c r="C148" s="19"/>
      <c r="D148" s="19" t="s">
        <v>244</v>
      </c>
      <c r="E148" s="41">
        <v>3575.8</v>
      </c>
      <c r="F148" s="41">
        <v>1843.583</v>
      </c>
      <c r="G148" s="73">
        <f t="shared" si="2"/>
        <v>51.557217965210576</v>
      </c>
      <c r="I148" s="89"/>
    </row>
    <row r="149" spans="1:9" ht="15.75">
      <c r="A149" s="17" t="s">
        <v>79</v>
      </c>
      <c r="B149" s="18">
        <v>951</v>
      </c>
      <c r="C149" s="19"/>
      <c r="D149" s="19" t="s">
        <v>246</v>
      </c>
      <c r="E149" s="41">
        <v>2632</v>
      </c>
      <c r="F149" s="41">
        <v>1879.059</v>
      </c>
      <c r="G149" s="73">
        <f t="shared" si="2"/>
        <v>71.39281914893617</v>
      </c>
      <c r="I149" s="89"/>
    </row>
    <row r="150" spans="1:7" ht="20.25" customHeight="1" outlineLevel="3">
      <c r="A150" s="7" t="s">
        <v>6</v>
      </c>
      <c r="B150" s="11">
        <v>951</v>
      </c>
      <c r="C150" s="8"/>
      <c r="D150" s="8" t="s">
        <v>245</v>
      </c>
      <c r="E150" s="42">
        <f>E151</f>
        <v>11567.77897</v>
      </c>
      <c r="F150" s="42">
        <f>F151</f>
        <v>8326.595</v>
      </c>
      <c r="G150" s="73">
        <f t="shared" si="2"/>
        <v>71.9809310118587</v>
      </c>
    </row>
    <row r="151" spans="1:9" ht="18.75" customHeight="1" outlineLevel="6">
      <c r="A151" s="30" t="s">
        <v>74</v>
      </c>
      <c r="B151" s="18">
        <v>951</v>
      </c>
      <c r="C151" s="19"/>
      <c r="D151" s="19" t="s">
        <v>241</v>
      </c>
      <c r="E151" s="41">
        <v>11567.77897</v>
      </c>
      <c r="F151" s="41">
        <v>8326.595</v>
      </c>
      <c r="G151" s="73">
        <f t="shared" si="2"/>
        <v>71.9809310118587</v>
      </c>
      <c r="I151" s="89"/>
    </row>
    <row r="152" spans="1:7" ht="19.5" customHeight="1" outlineLevel="6">
      <c r="A152" s="7" t="s">
        <v>70</v>
      </c>
      <c r="B152" s="11">
        <v>951</v>
      </c>
      <c r="C152" s="8"/>
      <c r="D152" s="8" t="s">
        <v>245</v>
      </c>
      <c r="E152" s="42">
        <f>E153</f>
        <v>28.576</v>
      </c>
      <c r="F152" s="42">
        <f>F153</f>
        <v>6.79</v>
      </c>
      <c r="G152" s="73">
        <f t="shared" si="2"/>
        <v>23.761198208286675</v>
      </c>
    </row>
    <row r="153" spans="1:9" ht="19.5" customHeight="1" outlineLevel="6">
      <c r="A153" s="17" t="s">
        <v>71</v>
      </c>
      <c r="B153" s="18">
        <v>951</v>
      </c>
      <c r="C153" s="19"/>
      <c r="D153" s="19" t="s">
        <v>276</v>
      </c>
      <c r="E153" s="41">
        <v>28.576</v>
      </c>
      <c r="F153" s="41">
        <v>6.79</v>
      </c>
      <c r="G153" s="73">
        <f t="shared" si="2"/>
        <v>23.761198208286675</v>
      </c>
      <c r="I153" s="89"/>
    </row>
    <row r="154" spans="1:7" ht="21" customHeight="1" outlineLevel="6">
      <c r="A154" s="7" t="s">
        <v>7</v>
      </c>
      <c r="B154" s="11">
        <v>951</v>
      </c>
      <c r="C154" s="8"/>
      <c r="D154" s="8" t="s">
        <v>245</v>
      </c>
      <c r="E154" s="42">
        <f>E155</f>
        <v>8527.2</v>
      </c>
      <c r="F154" s="42">
        <f>F155</f>
        <v>5388.108</v>
      </c>
      <c r="G154" s="73">
        <f t="shared" si="2"/>
        <v>63.18730650154798</v>
      </c>
    </row>
    <row r="155" spans="1:9" ht="37.5" customHeight="1" outlineLevel="3">
      <c r="A155" s="30" t="s">
        <v>75</v>
      </c>
      <c r="B155" s="18">
        <v>951</v>
      </c>
      <c r="C155" s="19"/>
      <c r="D155" s="19" t="s">
        <v>244</v>
      </c>
      <c r="E155" s="41">
        <v>8527.2</v>
      </c>
      <c r="F155" s="41">
        <v>5388.108</v>
      </c>
      <c r="G155" s="73">
        <f t="shared" si="2"/>
        <v>63.18730650154798</v>
      </c>
      <c r="I155" s="89"/>
    </row>
    <row r="156" spans="1:9" ht="18.75" customHeight="1" outlineLevel="3">
      <c r="A156" s="75" t="s">
        <v>81</v>
      </c>
      <c r="B156" s="47">
        <v>951</v>
      </c>
      <c r="C156" s="48"/>
      <c r="D156" s="48" t="s">
        <v>243</v>
      </c>
      <c r="E156" s="46">
        <v>4201.3</v>
      </c>
      <c r="F156" s="46">
        <v>4201.3</v>
      </c>
      <c r="G156" s="73">
        <f t="shared" si="2"/>
        <v>100</v>
      </c>
      <c r="I156" s="89"/>
    </row>
    <row r="157" spans="1:9" ht="33" customHeight="1" outlineLevel="3">
      <c r="A157" s="74" t="s">
        <v>24</v>
      </c>
      <c r="B157" s="47">
        <v>951</v>
      </c>
      <c r="C157" s="48"/>
      <c r="D157" s="48" t="s">
        <v>242</v>
      </c>
      <c r="E157" s="46">
        <v>20000</v>
      </c>
      <c r="F157" s="46">
        <v>4396.418</v>
      </c>
      <c r="G157" s="73">
        <f t="shared" si="2"/>
        <v>21.98209</v>
      </c>
      <c r="I157" s="90"/>
    </row>
    <row r="158" spans="1:7" ht="20.25" customHeight="1" outlineLevel="5">
      <c r="A158" s="7" t="s">
        <v>8</v>
      </c>
      <c r="B158" s="11">
        <v>951</v>
      </c>
      <c r="C158" s="8"/>
      <c r="D158" s="8" t="s">
        <v>245</v>
      </c>
      <c r="E158" s="42">
        <f>E160+E162+E163+E165+E166+E167+E169+E164+E168+E159+E161</f>
        <v>102001.76250000001</v>
      </c>
      <c r="F158" s="42">
        <f>F160+F162+F163+F165+F166+F167+F169+F164+F168+F159+F161</f>
        <v>59172.001</v>
      </c>
      <c r="G158" s="73">
        <f t="shared" si="2"/>
        <v>58.010763294408754</v>
      </c>
    </row>
    <row r="159" spans="1:9" ht="63.75" customHeight="1" outlineLevel="5">
      <c r="A159" s="17" t="s">
        <v>295</v>
      </c>
      <c r="B159" s="18">
        <v>951</v>
      </c>
      <c r="C159" s="19"/>
      <c r="D159" s="19" t="s">
        <v>296</v>
      </c>
      <c r="E159" s="41">
        <v>1010</v>
      </c>
      <c r="F159" s="41">
        <v>1009.188</v>
      </c>
      <c r="G159" s="73">
        <f t="shared" si="2"/>
        <v>99.91960396039605</v>
      </c>
      <c r="I159" s="89"/>
    </row>
    <row r="160" spans="1:9" ht="15.75" outlineLevel="4">
      <c r="A160" s="17" t="s">
        <v>9</v>
      </c>
      <c r="B160" s="18">
        <v>951</v>
      </c>
      <c r="C160" s="19"/>
      <c r="D160" s="19" t="s">
        <v>247</v>
      </c>
      <c r="E160" s="41">
        <v>2887.4</v>
      </c>
      <c r="F160" s="41">
        <v>1526.705</v>
      </c>
      <c r="G160" s="73">
        <f t="shared" si="2"/>
        <v>52.8747315924361</v>
      </c>
      <c r="I160" s="89"/>
    </row>
    <row r="161" spans="1:9" ht="15.75" outlineLevel="4">
      <c r="A161" s="17" t="s">
        <v>9</v>
      </c>
      <c r="B161" s="18">
        <v>951</v>
      </c>
      <c r="C161" s="19"/>
      <c r="D161" s="19" t="s">
        <v>304</v>
      </c>
      <c r="E161" s="41"/>
      <c r="F161" s="41">
        <v>99.289</v>
      </c>
      <c r="G161" s="73"/>
      <c r="I161" s="89"/>
    </row>
    <row r="162" spans="1:9" ht="31.5" outlineLevel="4">
      <c r="A162" s="30" t="s">
        <v>75</v>
      </c>
      <c r="B162" s="18">
        <v>951</v>
      </c>
      <c r="C162" s="19"/>
      <c r="D162" s="19" t="s">
        <v>244</v>
      </c>
      <c r="E162" s="41">
        <v>31535.5185</v>
      </c>
      <c r="F162" s="41">
        <v>19907.262</v>
      </c>
      <c r="G162" s="73">
        <f t="shared" si="2"/>
        <v>63.1264775304075</v>
      </c>
      <c r="I162" s="89"/>
    </row>
    <row r="163" spans="1:9" ht="31.5" outlineLevel="5">
      <c r="A163" s="17" t="s">
        <v>25</v>
      </c>
      <c r="B163" s="18">
        <v>951</v>
      </c>
      <c r="C163" s="19"/>
      <c r="D163" s="19">
        <v>9999910690</v>
      </c>
      <c r="E163" s="41">
        <v>58948.187</v>
      </c>
      <c r="F163" s="41">
        <v>29679.527</v>
      </c>
      <c r="G163" s="73">
        <f t="shared" si="2"/>
        <v>50.34849841946792</v>
      </c>
      <c r="I163" s="89"/>
    </row>
    <row r="164" spans="1:9" ht="19.5" customHeight="1" outlineLevel="5">
      <c r="A164" s="17" t="s">
        <v>282</v>
      </c>
      <c r="B164" s="18">
        <v>951</v>
      </c>
      <c r="C164" s="19"/>
      <c r="D164" s="19" t="s">
        <v>283</v>
      </c>
      <c r="E164" s="41">
        <v>174.3</v>
      </c>
      <c r="F164" s="41">
        <v>589.3</v>
      </c>
      <c r="G164" s="73">
        <f t="shared" si="2"/>
        <v>338.0952380952381</v>
      </c>
      <c r="I164" s="89"/>
    </row>
    <row r="165" spans="1:9" ht="19.5" customHeight="1" outlineLevel="4">
      <c r="A165" s="21" t="s">
        <v>26</v>
      </c>
      <c r="B165" s="18">
        <v>951</v>
      </c>
      <c r="C165" s="19"/>
      <c r="D165" s="19" t="s">
        <v>248</v>
      </c>
      <c r="E165" s="41">
        <v>1181.384</v>
      </c>
      <c r="F165" s="41">
        <v>909.011</v>
      </c>
      <c r="G165" s="73">
        <f t="shared" si="2"/>
        <v>76.94458364088221</v>
      </c>
      <c r="I165" s="89"/>
    </row>
    <row r="166" spans="1:9" ht="19.5" customHeight="1" outlineLevel="4">
      <c r="A166" s="21" t="s">
        <v>27</v>
      </c>
      <c r="B166" s="18">
        <v>951</v>
      </c>
      <c r="C166" s="19"/>
      <c r="D166" s="19" t="s">
        <v>249</v>
      </c>
      <c r="E166" s="41">
        <v>774.981</v>
      </c>
      <c r="F166" s="41">
        <v>563.315</v>
      </c>
      <c r="G166" s="73">
        <f t="shared" si="2"/>
        <v>72.68758846991088</v>
      </c>
      <c r="I166" s="89"/>
    </row>
    <row r="167" spans="1:9" ht="31.5" outlineLevel="5">
      <c r="A167" s="21" t="s">
        <v>28</v>
      </c>
      <c r="B167" s="18">
        <v>951</v>
      </c>
      <c r="C167" s="19"/>
      <c r="D167" s="19" t="s">
        <v>250</v>
      </c>
      <c r="E167" s="41">
        <v>767.144</v>
      </c>
      <c r="F167" s="41">
        <v>481.846</v>
      </c>
      <c r="G167" s="73">
        <f t="shared" si="2"/>
        <v>62.81037197709948</v>
      </c>
      <c r="I167" s="89"/>
    </row>
    <row r="168" spans="1:9" ht="47.25" outlineLevel="5">
      <c r="A168" s="21" t="s">
        <v>285</v>
      </c>
      <c r="B168" s="18">
        <v>951</v>
      </c>
      <c r="C168" s="19"/>
      <c r="D168" s="19" t="s">
        <v>284</v>
      </c>
      <c r="E168" s="41">
        <v>4044.4</v>
      </c>
      <c r="F168" s="41">
        <v>3998.383</v>
      </c>
      <c r="G168" s="73">
        <f t="shared" si="2"/>
        <v>98.8622045297201</v>
      </c>
      <c r="I168" s="89"/>
    </row>
    <row r="169" spans="1:9" ht="63" outlineLevel="6">
      <c r="A169" s="21" t="s">
        <v>198</v>
      </c>
      <c r="B169" s="18">
        <v>951</v>
      </c>
      <c r="C169" s="19"/>
      <c r="D169" s="19" t="s">
        <v>251</v>
      </c>
      <c r="E169" s="41">
        <v>678.448</v>
      </c>
      <c r="F169" s="41">
        <v>408.175</v>
      </c>
      <c r="G169" s="73">
        <f t="shared" si="2"/>
        <v>60.16304860505153</v>
      </c>
      <c r="I169" s="89"/>
    </row>
    <row r="170" spans="1:7" ht="47.25" outlineLevel="6">
      <c r="A170" s="7" t="s">
        <v>10</v>
      </c>
      <c r="B170" s="11">
        <v>951</v>
      </c>
      <c r="C170" s="8"/>
      <c r="D170" s="8" t="s">
        <v>245</v>
      </c>
      <c r="E170" s="42">
        <f>E171</f>
        <v>560</v>
      </c>
      <c r="F170" s="42">
        <f>F171</f>
        <v>97.17</v>
      </c>
      <c r="G170" s="73">
        <f t="shared" si="2"/>
        <v>17.351785714285715</v>
      </c>
    </row>
    <row r="171" spans="1:9" ht="71.25" customHeight="1" outlineLevel="6">
      <c r="A171" s="17" t="s">
        <v>32</v>
      </c>
      <c r="B171" s="18">
        <v>951</v>
      </c>
      <c r="C171" s="19"/>
      <c r="D171" s="19" t="s">
        <v>277</v>
      </c>
      <c r="E171" s="41">
        <v>560</v>
      </c>
      <c r="F171" s="41">
        <v>97.17</v>
      </c>
      <c r="G171" s="73">
        <f t="shared" si="2"/>
        <v>17.351785714285715</v>
      </c>
      <c r="I171" s="89"/>
    </row>
    <row r="172" spans="1:7" ht="18" customHeight="1" outlineLevel="6">
      <c r="A172" s="7" t="s">
        <v>82</v>
      </c>
      <c r="B172" s="11">
        <v>951</v>
      </c>
      <c r="C172" s="8"/>
      <c r="D172" s="8" t="s">
        <v>245</v>
      </c>
      <c r="E172" s="42">
        <f>E173</f>
        <v>418.729</v>
      </c>
      <c r="F172" s="42">
        <f>F173</f>
        <v>0</v>
      </c>
      <c r="G172" s="73">
        <f t="shared" si="2"/>
        <v>0</v>
      </c>
    </row>
    <row r="173" spans="1:9" ht="33.75" customHeight="1" outlineLevel="4">
      <c r="A173" s="17" t="s">
        <v>83</v>
      </c>
      <c r="B173" s="18">
        <v>951</v>
      </c>
      <c r="C173" s="19"/>
      <c r="D173" s="19" t="s">
        <v>252</v>
      </c>
      <c r="E173" s="41">
        <v>418.729</v>
      </c>
      <c r="F173" s="41">
        <v>0</v>
      </c>
      <c r="G173" s="73">
        <f t="shared" si="2"/>
        <v>0</v>
      </c>
      <c r="I173" s="89"/>
    </row>
    <row r="174" spans="1:7" ht="33" customHeight="1" outlineLevel="6">
      <c r="A174" s="22" t="s">
        <v>173</v>
      </c>
      <c r="B174" s="11">
        <v>951</v>
      </c>
      <c r="C174" s="8"/>
      <c r="D174" s="8" t="s">
        <v>245</v>
      </c>
      <c r="E174" s="42">
        <f>E175</f>
        <v>3.223</v>
      </c>
      <c r="F174" s="42">
        <f>F175</f>
        <v>0</v>
      </c>
      <c r="G174" s="73">
        <f t="shared" si="2"/>
        <v>0</v>
      </c>
    </row>
    <row r="175" spans="1:9" ht="63" outlineLevel="6">
      <c r="A175" s="17" t="s">
        <v>174</v>
      </c>
      <c r="B175" s="18">
        <v>951</v>
      </c>
      <c r="C175" s="19"/>
      <c r="D175" s="19" t="s">
        <v>253</v>
      </c>
      <c r="E175" s="41">
        <v>3.223</v>
      </c>
      <c r="F175" s="41">
        <v>0</v>
      </c>
      <c r="G175" s="73">
        <f t="shared" si="2"/>
        <v>0</v>
      </c>
      <c r="I175" s="89"/>
    </row>
    <row r="176" spans="1:7" ht="15.75" outlineLevel="6">
      <c r="A176" s="7" t="s">
        <v>63</v>
      </c>
      <c r="B176" s="11">
        <v>951</v>
      </c>
      <c r="C176" s="8"/>
      <c r="D176" s="8" t="s">
        <v>245</v>
      </c>
      <c r="E176" s="42">
        <f>E177+E178</f>
        <v>319.38772</v>
      </c>
      <c r="F176" s="42">
        <f>F177+F178</f>
        <v>49.634</v>
      </c>
      <c r="G176" s="73">
        <f t="shared" si="2"/>
        <v>15.540359535426095</v>
      </c>
    </row>
    <row r="177" spans="1:9" ht="47.25" outlineLevel="6">
      <c r="A177" s="21" t="s">
        <v>64</v>
      </c>
      <c r="B177" s="18">
        <v>951</v>
      </c>
      <c r="C177" s="19"/>
      <c r="D177" s="19" t="s">
        <v>254</v>
      </c>
      <c r="E177" s="41">
        <v>0.70872</v>
      </c>
      <c r="F177" s="41">
        <v>0.354</v>
      </c>
      <c r="G177" s="73">
        <f t="shared" si="2"/>
        <v>49.949204199119535</v>
      </c>
      <c r="I177" s="89"/>
    </row>
    <row r="178" spans="1:9" ht="22.5" customHeight="1" outlineLevel="5">
      <c r="A178" s="17" t="s">
        <v>84</v>
      </c>
      <c r="B178" s="18">
        <v>951</v>
      </c>
      <c r="C178" s="19"/>
      <c r="D178" s="19" t="s">
        <v>255</v>
      </c>
      <c r="E178" s="41">
        <v>318.679</v>
      </c>
      <c r="F178" s="41">
        <v>49.28</v>
      </c>
      <c r="G178" s="73">
        <f t="shared" si="2"/>
        <v>15.463836650673562</v>
      </c>
      <c r="I178" s="89"/>
    </row>
    <row r="179" spans="1:7" ht="20.25" customHeight="1" outlineLevel="5">
      <c r="A179" s="7" t="s">
        <v>11</v>
      </c>
      <c r="B179" s="11">
        <v>951</v>
      </c>
      <c r="C179" s="8"/>
      <c r="D179" s="8" t="s">
        <v>245</v>
      </c>
      <c r="E179" s="42">
        <f>E180+E181</f>
        <v>5123.678</v>
      </c>
      <c r="F179" s="42">
        <f>F180+F181</f>
        <v>3499.1400000000003</v>
      </c>
      <c r="G179" s="73">
        <f t="shared" si="2"/>
        <v>68.29351883549279</v>
      </c>
    </row>
    <row r="180" spans="1:9" ht="20.25" customHeight="1" outlineLevel="5">
      <c r="A180" s="30" t="s">
        <v>74</v>
      </c>
      <c r="B180" s="31">
        <v>951</v>
      </c>
      <c r="C180" s="19"/>
      <c r="D180" s="19" t="s">
        <v>244</v>
      </c>
      <c r="E180" s="41">
        <v>2394.7</v>
      </c>
      <c r="F180" s="41">
        <v>1630.555</v>
      </c>
      <c r="G180" s="73">
        <f t="shared" si="2"/>
        <v>68.09015743099344</v>
      </c>
      <c r="I180" s="89"/>
    </row>
    <row r="181" spans="1:9" ht="24" customHeight="1" outlineLevel="5">
      <c r="A181" s="30" t="s">
        <v>256</v>
      </c>
      <c r="B181" s="31">
        <v>951</v>
      </c>
      <c r="C181" s="19"/>
      <c r="D181" s="19" t="s">
        <v>257</v>
      </c>
      <c r="E181" s="41">
        <v>2728.978</v>
      </c>
      <c r="F181" s="41">
        <v>1868.585</v>
      </c>
      <c r="G181" s="73">
        <f t="shared" si="2"/>
        <v>68.47197009283329</v>
      </c>
      <c r="I181" s="89"/>
    </row>
    <row r="182" spans="1:7" ht="37.5" customHeight="1" outlineLevel="5">
      <c r="A182" s="7" t="s">
        <v>12</v>
      </c>
      <c r="B182" s="11">
        <v>951</v>
      </c>
      <c r="C182" s="8"/>
      <c r="D182" s="8" t="s">
        <v>245</v>
      </c>
      <c r="E182" s="42">
        <f>E183</f>
        <v>776</v>
      </c>
      <c r="F182" s="42">
        <f>F183</f>
        <v>597.108</v>
      </c>
      <c r="G182" s="73">
        <f t="shared" si="2"/>
        <v>76.94690721649484</v>
      </c>
    </row>
    <row r="183" spans="1:9" ht="37.5" customHeight="1" outlineLevel="5">
      <c r="A183" s="17" t="s">
        <v>43</v>
      </c>
      <c r="B183" s="18">
        <v>951</v>
      </c>
      <c r="C183" s="19"/>
      <c r="D183" s="19" t="s">
        <v>128</v>
      </c>
      <c r="E183" s="41">
        <v>776</v>
      </c>
      <c r="F183" s="41">
        <v>597.108</v>
      </c>
      <c r="G183" s="73">
        <f t="shared" si="2"/>
        <v>76.94690721649484</v>
      </c>
      <c r="I183" s="89"/>
    </row>
    <row r="184" spans="1:7" ht="15.75" outlineLevel="6">
      <c r="A184" s="7" t="s">
        <v>13</v>
      </c>
      <c r="B184" s="11">
        <v>951</v>
      </c>
      <c r="C184" s="8"/>
      <c r="D184" s="8" t="s">
        <v>245</v>
      </c>
      <c r="E184" s="42">
        <f>E185+E186</f>
        <v>34146.924</v>
      </c>
      <c r="F184" s="42">
        <f>F185+F186</f>
        <v>24002.571</v>
      </c>
      <c r="G184" s="73">
        <f t="shared" si="2"/>
        <v>70.29204446057865</v>
      </c>
    </row>
    <row r="185" spans="1:9" ht="47.25" outlineLevel="6">
      <c r="A185" s="17" t="s">
        <v>263</v>
      </c>
      <c r="B185" s="18">
        <v>951</v>
      </c>
      <c r="C185" s="19"/>
      <c r="D185" s="19" t="s">
        <v>266</v>
      </c>
      <c r="E185" s="41">
        <v>789.44</v>
      </c>
      <c r="F185" s="41">
        <v>438.832</v>
      </c>
      <c r="G185" s="73">
        <f t="shared" si="2"/>
        <v>55.58775841102553</v>
      </c>
      <c r="I185" s="89"/>
    </row>
    <row r="186" spans="1:9" ht="63" outlineLevel="6">
      <c r="A186" s="17" t="s">
        <v>264</v>
      </c>
      <c r="B186" s="18">
        <v>951</v>
      </c>
      <c r="C186" s="19"/>
      <c r="D186" s="19" t="s">
        <v>265</v>
      </c>
      <c r="E186" s="41">
        <v>33357.484</v>
      </c>
      <c r="F186" s="41">
        <v>23563.739</v>
      </c>
      <c r="G186" s="73">
        <f t="shared" si="2"/>
        <v>70.64003688047936</v>
      </c>
      <c r="I186" s="89"/>
    </row>
    <row r="187" spans="1:7" ht="31.5" outlineLevel="6">
      <c r="A187" s="22" t="s">
        <v>14</v>
      </c>
      <c r="B187" s="11">
        <v>951</v>
      </c>
      <c r="C187" s="8"/>
      <c r="D187" s="8" t="s">
        <v>245</v>
      </c>
      <c r="E187" s="42">
        <f>E188</f>
        <v>4145.29</v>
      </c>
      <c r="F187" s="42">
        <f>F188</f>
        <v>3225</v>
      </c>
      <c r="G187" s="73">
        <f t="shared" si="2"/>
        <v>77.79914071150631</v>
      </c>
    </row>
    <row r="188" spans="1:9" ht="31.5" outlineLevel="6">
      <c r="A188" s="21" t="s">
        <v>46</v>
      </c>
      <c r="B188" s="18">
        <v>951</v>
      </c>
      <c r="C188" s="19"/>
      <c r="D188" s="19" t="s">
        <v>258</v>
      </c>
      <c r="E188" s="41">
        <v>4145.29</v>
      </c>
      <c r="F188" s="41">
        <v>3225</v>
      </c>
      <c r="G188" s="73">
        <f t="shared" si="2"/>
        <v>77.79914071150631</v>
      </c>
      <c r="I188" s="89"/>
    </row>
    <row r="189" spans="1:7" ht="15.75" outlineLevel="6">
      <c r="A189" s="7" t="s">
        <v>47</v>
      </c>
      <c r="B189" s="11">
        <v>951</v>
      </c>
      <c r="C189" s="8"/>
      <c r="D189" s="8" t="s">
        <v>245</v>
      </c>
      <c r="E189" s="42">
        <f>E190</f>
        <v>0</v>
      </c>
      <c r="F189" s="42">
        <f>F190</f>
        <v>0</v>
      </c>
      <c r="G189" s="73">
        <v>0</v>
      </c>
    </row>
    <row r="190" spans="1:7" ht="31.5" outlineLevel="6">
      <c r="A190" s="17" t="s">
        <v>48</v>
      </c>
      <c r="B190" s="18">
        <v>951</v>
      </c>
      <c r="C190" s="19"/>
      <c r="D190" s="19" t="s">
        <v>259</v>
      </c>
      <c r="E190" s="41">
        <v>0</v>
      </c>
      <c r="F190" s="41">
        <v>0</v>
      </c>
      <c r="G190" s="73">
        <v>0</v>
      </c>
    </row>
    <row r="191" spans="1:7" ht="18.75" customHeight="1" outlineLevel="6">
      <c r="A191" s="22" t="s">
        <v>19</v>
      </c>
      <c r="B191" s="11">
        <v>951</v>
      </c>
      <c r="C191" s="8"/>
      <c r="D191" s="8" t="s">
        <v>245</v>
      </c>
      <c r="E191" s="42">
        <f>E192+E193</f>
        <v>29457.75</v>
      </c>
      <c r="F191" s="42">
        <f>F192+F193</f>
        <v>22093.315000000002</v>
      </c>
      <c r="G191" s="73">
        <f t="shared" si="2"/>
        <v>75.000008486731</v>
      </c>
    </row>
    <row r="192" spans="1:9" ht="32.25" customHeight="1" outlineLevel="6">
      <c r="A192" s="17" t="s">
        <v>49</v>
      </c>
      <c r="B192" s="18">
        <v>951</v>
      </c>
      <c r="C192" s="19"/>
      <c r="D192" s="19">
        <v>9999910650</v>
      </c>
      <c r="E192" s="41">
        <v>6801.596</v>
      </c>
      <c r="F192" s="41">
        <v>5101.2</v>
      </c>
      <c r="G192" s="73">
        <f t="shared" si="2"/>
        <v>75.00004410729481</v>
      </c>
      <c r="I192" s="89"/>
    </row>
    <row r="193" spans="1:9" ht="18" customHeight="1" outlineLevel="6">
      <c r="A193" s="17" t="s">
        <v>148</v>
      </c>
      <c r="B193" s="18">
        <v>951</v>
      </c>
      <c r="C193" s="19"/>
      <c r="D193" s="19">
        <v>9999993110</v>
      </c>
      <c r="E193" s="41">
        <v>22656.154</v>
      </c>
      <c r="F193" s="41">
        <v>16992.115</v>
      </c>
      <c r="G193" s="73">
        <f t="shared" si="2"/>
        <v>74.99999779309411</v>
      </c>
      <c r="I193" s="89"/>
    </row>
    <row r="194" spans="1:7" ht="25.5" outlineLevel="6">
      <c r="A194" s="49" t="s">
        <v>18</v>
      </c>
      <c r="B194" s="50" t="s">
        <v>17</v>
      </c>
      <c r="C194" s="51"/>
      <c r="D194" s="50" t="s">
        <v>278</v>
      </c>
      <c r="E194" s="52">
        <f>E195+E197+E201+E199</f>
        <v>4198.48302</v>
      </c>
      <c r="F194" s="52">
        <f>F195+F197+F201+F199</f>
        <v>2049.5049999999997</v>
      </c>
      <c r="G194" s="73">
        <f t="shared" si="2"/>
        <v>48.815369509342446</v>
      </c>
    </row>
    <row r="195" spans="1:7" ht="15.75" outlineLevel="6">
      <c r="A195" s="60" t="s">
        <v>272</v>
      </c>
      <c r="B195" s="61" t="s">
        <v>17</v>
      </c>
      <c r="C195" s="62"/>
      <c r="D195" s="61" t="s">
        <v>245</v>
      </c>
      <c r="E195" s="63">
        <f>E196</f>
        <v>126.81288</v>
      </c>
      <c r="F195" s="63">
        <f>F196</f>
        <v>126.813</v>
      </c>
      <c r="G195" s="73">
        <f t="shared" si="2"/>
        <v>100.00009462761194</v>
      </c>
    </row>
    <row r="196" spans="1:9" ht="15.75" customHeight="1" outlineLevel="6">
      <c r="A196" s="17" t="s">
        <v>273</v>
      </c>
      <c r="B196" s="64" t="s">
        <v>17</v>
      </c>
      <c r="C196" s="65"/>
      <c r="D196" s="64" t="s">
        <v>279</v>
      </c>
      <c r="E196" s="66">
        <v>126.81288</v>
      </c>
      <c r="F196" s="66">
        <v>126.813</v>
      </c>
      <c r="G196" s="73">
        <f t="shared" si="2"/>
        <v>100.00009462761194</v>
      </c>
      <c r="I196" s="89"/>
    </row>
    <row r="197" spans="1:7" ht="20.25" customHeight="1" outlineLevel="6">
      <c r="A197" s="60" t="s">
        <v>274</v>
      </c>
      <c r="B197" s="61" t="s">
        <v>17</v>
      </c>
      <c r="C197" s="62"/>
      <c r="D197" s="61" t="s">
        <v>245</v>
      </c>
      <c r="E197" s="63">
        <f>E198</f>
        <v>316.70171</v>
      </c>
      <c r="F197" s="63">
        <f>F198</f>
        <v>316.702</v>
      </c>
      <c r="G197" s="73">
        <f t="shared" si="2"/>
        <v>100.00009156881409</v>
      </c>
    </row>
    <row r="198" spans="1:9" ht="18.75" customHeight="1" outlineLevel="6">
      <c r="A198" s="17" t="s">
        <v>273</v>
      </c>
      <c r="B198" s="64" t="s">
        <v>17</v>
      </c>
      <c r="C198" s="65"/>
      <c r="D198" s="64" t="s">
        <v>279</v>
      </c>
      <c r="E198" s="66">
        <v>316.70171</v>
      </c>
      <c r="F198" s="66">
        <v>316.702</v>
      </c>
      <c r="G198" s="73">
        <f t="shared" si="2"/>
        <v>100.00009156881409</v>
      </c>
      <c r="I198" s="89"/>
    </row>
    <row r="199" spans="1:7" ht="25.5" customHeight="1" outlineLevel="6">
      <c r="A199" s="60" t="s">
        <v>286</v>
      </c>
      <c r="B199" s="61" t="s">
        <v>17</v>
      </c>
      <c r="C199" s="62"/>
      <c r="D199" s="61" t="s">
        <v>245</v>
      </c>
      <c r="E199" s="63">
        <f>E200</f>
        <v>5.99043</v>
      </c>
      <c r="F199" s="63">
        <f>F200</f>
        <v>5.99</v>
      </c>
      <c r="G199" s="73">
        <f t="shared" si="2"/>
        <v>99.99282188423871</v>
      </c>
    </row>
    <row r="200" spans="1:9" ht="23.25" customHeight="1" outlineLevel="6">
      <c r="A200" s="17" t="s">
        <v>273</v>
      </c>
      <c r="B200" s="64" t="s">
        <v>17</v>
      </c>
      <c r="C200" s="65"/>
      <c r="D200" s="64" t="s">
        <v>279</v>
      </c>
      <c r="E200" s="66">
        <v>5.99043</v>
      </c>
      <c r="F200" s="66">
        <v>5.99</v>
      </c>
      <c r="G200" s="73">
        <f t="shared" si="2"/>
        <v>99.99282188423871</v>
      </c>
      <c r="I200" s="89"/>
    </row>
    <row r="201" spans="1:7" ht="22.5" customHeight="1" outlineLevel="6">
      <c r="A201" s="7" t="s">
        <v>13</v>
      </c>
      <c r="B201" s="11">
        <v>953</v>
      </c>
      <c r="C201" s="8"/>
      <c r="D201" s="8" t="s">
        <v>127</v>
      </c>
      <c r="E201" s="42">
        <f>E202</f>
        <v>3748.978</v>
      </c>
      <c r="F201" s="42">
        <f>F202</f>
        <v>1600</v>
      </c>
      <c r="G201" s="73">
        <f t="shared" si="2"/>
        <v>42.67829792546129</v>
      </c>
    </row>
    <row r="202" spans="1:9" ht="33.75" customHeight="1" outlineLevel="6">
      <c r="A202" s="21" t="s">
        <v>59</v>
      </c>
      <c r="B202" s="18">
        <v>953</v>
      </c>
      <c r="C202" s="19"/>
      <c r="D202" s="19" t="s">
        <v>260</v>
      </c>
      <c r="E202" s="41">
        <v>3748.978</v>
      </c>
      <c r="F202" s="41">
        <v>1600</v>
      </c>
      <c r="G202" s="73">
        <f t="shared" si="2"/>
        <v>42.67829792546129</v>
      </c>
      <c r="I202" s="89"/>
    </row>
    <row r="203" spans="1:7" ht="18.75" outlineLevel="6">
      <c r="A203" s="14" t="s">
        <v>3</v>
      </c>
      <c r="B203" s="14"/>
      <c r="C203" s="14"/>
      <c r="D203" s="14"/>
      <c r="E203" s="54">
        <f>E9+E144</f>
        <v>1194926.7140999998</v>
      </c>
      <c r="F203" s="85">
        <f>F9+F144+0.002</f>
        <v>734411.9410000001</v>
      </c>
      <c r="G203" s="73">
        <f t="shared" si="2"/>
        <v>61.46083540806499</v>
      </c>
    </row>
    <row r="204" spans="1:9" ht="12.75" outlineLevel="6">
      <c r="A204" s="1"/>
      <c r="B204" s="13"/>
      <c r="C204" s="1"/>
      <c r="D204" s="1"/>
      <c r="E204" s="1"/>
      <c r="I204" s="90"/>
    </row>
    <row r="205" spans="1:5" ht="12.75" outlineLevel="6">
      <c r="A205" s="3"/>
      <c r="B205" s="3"/>
      <c r="C205" s="3"/>
      <c r="D205" s="3"/>
      <c r="E205" s="59">
        <v>1179976.7141</v>
      </c>
    </row>
    <row r="206" ht="49.5" customHeight="1" outlineLevel="6">
      <c r="E206" s="55"/>
    </row>
    <row r="207" ht="12.75">
      <c r="E207" s="70">
        <f>E203-E205</f>
        <v>14949.999999999767</v>
      </c>
    </row>
    <row r="208" ht="12.75">
      <c r="E208" s="55"/>
    </row>
    <row r="210" ht="12.75">
      <c r="E210" s="58"/>
    </row>
    <row r="212" ht="12.75">
      <c r="E212" s="55"/>
    </row>
  </sheetData>
  <sheetProtection/>
  <autoFilter ref="A8:G8"/>
  <mergeCells count="5">
    <mergeCell ref="A6:E6"/>
    <mergeCell ref="B1:E1"/>
    <mergeCell ref="B2:E2"/>
    <mergeCell ref="A5:E5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2" r:id="rId1"/>
  <rowBreaks count="1" manualBreakCount="1">
    <brk id="1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2020-11-13T00:12:53Z</dcterms:modified>
  <cp:category/>
  <cp:version/>
  <cp:contentType/>
  <cp:contentStatus/>
</cp:coreProperties>
</file>